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35" windowHeight="12015" activeTab="2"/>
  </bookViews>
  <sheets>
    <sheet name="по школам" sheetId="1" r:id="rId1"/>
    <sheet name="свод по школам" sheetId="4" r:id="rId2"/>
    <sheet name="по школам в %" sheetId="2" r:id="rId3"/>
    <sheet name="Лист3" sheetId="3" r:id="rId4"/>
  </sheets>
  <definedNames>
    <definedName name="_xlnm._FilterDatabase" localSheetId="0" hidden="1">'по школам'!$A$4:$AI$230</definedName>
    <definedName name="_xlnm._FilterDatabase" localSheetId="1" hidden="1">'свод по школам'!$A$1:$AM$48</definedName>
    <definedName name="_xlnm.Print_Titles" localSheetId="2">'по школам в %'!$A:$A,'по школам в %'!$2:$4</definedName>
    <definedName name="_xlnm.Print_Titles" localSheetId="1">'свод по школам'!$A:$A,'свод по школам'!$2:$4</definedName>
  </definedNames>
  <calcPr calcId="145621"/>
</workbook>
</file>

<file path=xl/calcChain.xml><?xml version="1.0" encoding="utf-8"?>
<calcChain xmlns="http://schemas.openxmlformats.org/spreadsheetml/2006/main">
  <c r="O35" i="4" l="1"/>
  <c r="P32" i="4"/>
  <c r="Q32" i="4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I49" i="4"/>
  <c r="AK49" i="4" s="1"/>
  <c r="AM49" i="4" s="1"/>
  <c r="AJ49" i="4"/>
  <c r="AL49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AC49" i="4"/>
  <c r="AD49" i="4"/>
  <c r="AE49" i="4"/>
  <c r="AF49" i="4"/>
  <c r="AG49" i="4"/>
  <c r="AH49" i="4"/>
  <c r="B49" i="4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S229" i="1"/>
  <c r="T229" i="1"/>
  <c r="U229" i="1"/>
  <c r="V229" i="1"/>
  <c r="W229" i="1"/>
  <c r="C229" i="1"/>
  <c r="D231" i="1"/>
  <c r="E231" i="1"/>
  <c r="F231" i="1"/>
  <c r="G231" i="1"/>
  <c r="H231" i="1"/>
  <c r="AL231" i="1" s="1"/>
  <c r="I231" i="1"/>
  <c r="J231" i="1"/>
  <c r="K231" i="1"/>
  <c r="L231" i="1"/>
  <c r="M231" i="1"/>
  <c r="N231" i="1"/>
  <c r="O231" i="1"/>
  <c r="C231" i="1"/>
  <c r="AL7" i="1" l="1"/>
  <c r="AL8" i="1"/>
  <c r="AL9" i="1"/>
  <c r="AL10" i="1"/>
  <c r="AL11" i="1"/>
  <c r="AL13" i="1"/>
  <c r="AL14" i="1"/>
  <c r="AL16" i="1"/>
  <c r="AL17" i="1"/>
  <c r="AL19" i="1"/>
  <c r="AL20" i="1"/>
  <c r="AL21" i="1"/>
  <c r="AL22" i="1"/>
  <c r="AL24" i="1"/>
  <c r="AL25" i="1"/>
  <c r="AL26" i="1"/>
  <c r="AL28" i="1"/>
  <c r="AL29" i="1"/>
  <c r="AL30" i="1"/>
  <c r="AL32" i="1"/>
  <c r="AL33" i="1"/>
  <c r="AL35" i="1"/>
  <c r="AL36" i="1"/>
  <c r="AL37" i="1"/>
  <c r="AL39" i="1"/>
  <c r="AL40" i="1"/>
  <c r="AL41" i="1"/>
  <c r="AL42" i="1"/>
  <c r="AL44" i="1"/>
  <c r="AL45" i="1"/>
  <c r="AL46" i="1"/>
  <c r="AL47" i="1"/>
  <c r="AL49" i="1"/>
  <c r="AL50" i="1"/>
  <c r="AL51" i="1"/>
  <c r="AL52" i="1"/>
  <c r="AL54" i="1"/>
  <c r="AL55" i="1"/>
  <c r="AL56" i="1"/>
  <c r="AL58" i="1"/>
  <c r="AL59" i="1"/>
  <c r="AL60" i="1"/>
  <c r="AL61" i="1"/>
  <c r="AL63" i="1"/>
  <c r="AL64" i="1"/>
  <c r="AL65" i="1"/>
  <c r="AL66" i="1"/>
  <c r="AL68" i="1"/>
  <c r="AL69" i="1"/>
  <c r="AL70" i="1"/>
  <c r="AL71" i="1"/>
  <c r="AL73" i="1"/>
  <c r="AL74" i="1"/>
  <c r="AL75" i="1"/>
  <c r="AL76" i="1"/>
  <c r="AL78" i="1"/>
  <c r="AL79" i="1"/>
  <c r="AL80" i="1"/>
  <c r="AL81" i="1"/>
  <c r="AL82" i="1"/>
  <c r="AL83" i="1"/>
  <c r="AL85" i="1"/>
  <c r="AL86" i="1"/>
  <c r="AL87" i="1"/>
  <c r="AL88" i="1"/>
  <c r="AL90" i="1"/>
  <c r="AL91" i="1"/>
  <c r="AL92" i="1"/>
  <c r="AL93" i="1"/>
  <c r="AL94" i="1"/>
  <c r="AL95" i="1"/>
  <c r="AL97" i="1"/>
  <c r="AL98" i="1"/>
  <c r="AL99" i="1"/>
  <c r="AL100" i="1"/>
  <c r="AL102" i="1"/>
  <c r="AL103" i="1"/>
  <c r="AL104" i="1"/>
  <c r="AL105" i="1"/>
  <c r="AL107" i="1"/>
  <c r="AL108" i="1"/>
  <c r="AL109" i="1"/>
  <c r="AL110" i="1"/>
  <c r="AL112" i="1"/>
  <c r="AL113" i="1"/>
  <c r="AL114" i="1"/>
  <c r="AL116" i="1"/>
  <c r="AL117" i="1"/>
  <c r="AL118" i="1"/>
  <c r="AL120" i="1"/>
  <c r="AL121" i="1"/>
  <c r="AL123" i="1"/>
  <c r="AL124" i="1"/>
  <c r="AL125" i="1"/>
  <c r="AL126" i="1"/>
  <c r="AL127" i="1"/>
  <c r="AL128" i="1"/>
  <c r="AL129" i="1"/>
  <c r="AL131" i="1"/>
  <c r="AL132" i="1"/>
  <c r="AL133" i="1"/>
  <c r="AL134" i="1"/>
  <c r="AL135" i="1"/>
  <c r="AL136" i="1"/>
  <c r="AL137" i="1"/>
  <c r="AL138" i="1"/>
  <c r="AL140" i="1"/>
  <c r="AL141" i="1"/>
  <c r="AL142" i="1"/>
  <c r="AL143" i="1"/>
  <c r="AL145" i="1"/>
  <c r="AL146" i="1"/>
  <c r="AL147" i="1"/>
  <c r="AL149" i="1"/>
  <c r="AL150" i="1"/>
  <c r="AL151" i="1"/>
  <c r="AL152" i="1"/>
  <c r="AL153" i="1"/>
  <c r="AL155" i="1"/>
  <c r="AL156" i="1"/>
  <c r="AL157" i="1"/>
  <c r="AL158" i="1"/>
  <c r="AL159" i="1"/>
  <c r="AL160" i="1"/>
  <c r="AL161" i="1"/>
  <c r="AL163" i="1"/>
  <c r="AL164" i="1"/>
  <c r="AL165" i="1"/>
  <c r="AL166" i="1"/>
  <c r="AL167" i="1"/>
  <c r="AL168" i="1"/>
  <c r="AL170" i="1"/>
  <c r="AL171" i="1"/>
  <c r="AL172" i="1"/>
  <c r="AL173" i="1"/>
  <c r="AL174" i="1"/>
  <c r="AL175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4" i="1"/>
  <c r="AL195" i="1"/>
  <c r="AL196" i="1"/>
  <c r="AL197" i="1"/>
  <c r="AL198" i="1"/>
  <c r="AL199" i="1"/>
  <c r="AL201" i="1"/>
  <c r="AL202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7" i="1"/>
  <c r="AL218" i="1"/>
  <c r="AL220" i="1"/>
  <c r="AL221" i="1"/>
  <c r="AL222" i="1"/>
  <c r="AL223" i="1"/>
  <c r="AL224" i="1"/>
  <c r="AL6" i="1"/>
  <c r="AJ7" i="1"/>
  <c r="AK7" i="1" s="1"/>
  <c r="AM7" i="1" s="1"/>
  <c r="AJ8" i="1"/>
  <c r="AK8" i="1" s="1"/>
  <c r="AM8" i="1" s="1"/>
  <c r="AJ9" i="1"/>
  <c r="AK9" i="1" s="1"/>
  <c r="AM9" i="1" s="1"/>
  <c r="AJ10" i="1"/>
  <c r="AK10" i="1" s="1"/>
  <c r="AM10" i="1" s="1"/>
  <c r="AJ11" i="1"/>
  <c r="AK11" i="1" s="1"/>
  <c r="AM11" i="1" s="1"/>
  <c r="AJ13" i="1"/>
  <c r="AK13" i="1" s="1"/>
  <c r="AM13" i="1" s="1"/>
  <c r="AJ14" i="1"/>
  <c r="AK14" i="1" s="1"/>
  <c r="AM14" i="1" s="1"/>
  <c r="AJ16" i="1"/>
  <c r="AK16" i="1" s="1"/>
  <c r="AM16" i="1" s="1"/>
  <c r="AJ17" i="1"/>
  <c r="AK17" i="1" s="1"/>
  <c r="AM17" i="1" s="1"/>
  <c r="AJ19" i="1"/>
  <c r="AK19" i="1" s="1"/>
  <c r="AM19" i="1" s="1"/>
  <c r="AJ20" i="1"/>
  <c r="AK20" i="1" s="1"/>
  <c r="AM20" i="1" s="1"/>
  <c r="AJ21" i="1"/>
  <c r="AK21" i="1" s="1"/>
  <c r="AM21" i="1" s="1"/>
  <c r="AJ22" i="1"/>
  <c r="AK22" i="1" s="1"/>
  <c r="AM22" i="1" s="1"/>
  <c r="AJ24" i="1"/>
  <c r="AK24" i="1" s="1"/>
  <c r="AM24" i="1" s="1"/>
  <c r="AJ25" i="1"/>
  <c r="AK25" i="1" s="1"/>
  <c r="AM25" i="1" s="1"/>
  <c r="AJ26" i="1"/>
  <c r="AK26" i="1" s="1"/>
  <c r="AM26" i="1" s="1"/>
  <c r="AJ28" i="1"/>
  <c r="AK28" i="1" s="1"/>
  <c r="AM28" i="1" s="1"/>
  <c r="AJ29" i="1"/>
  <c r="AK29" i="1" s="1"/>
  <c r="AM29" i="1" s="1"/>
  <c r="AJ30" i="1"/>
  <c r="AK30" i="1" s="1"/>
  <c r="AM30" i="1" s="1"/>
  <c r="AJ32" i="1"/>
  <c r="AK32" i="1" s="1"/>
  <c r="AM32" i="1" s="1"/>
  <c r="AJ33" i="1"/>
  <c r="AK33" i="1" s="1"/>
  <c r="AM33" i="1" s="1"/>
  <c r="AJ35" i="1"/>
  <c r="AK35" i="1" s="1"/>
  <c r="AM35" i="1" s="1"/>
  <c r="AJ36" i="1"/>
  <c r="AK36" i="1" s="1"/>
  <c r="AM36" i="1" s="1"/>
  <c r="AJ37" i="1"/>
  <c r="AK37" i="1" s="1"/>
  <c r="AM37" i="1" s="1"/>
  <c r="AJ39" i="1"/>
  <c r="AK39" i="1" s="1"/>
  <c r="AM39" i="1" s="1"/>
  <c r="AJ40" i="1"/>
  <c r="AK40" i="1" s="1"/>
  <c r="AM40" i="1" s="1"/>
  <c r="AJ41" i="1"/>
  <c r="AK41" i="1" s="1"/>
  <c r="AM41" i="1" s="1"/>
  <c r="AJ42" i="1"/>
  <c r="AK42" i="1" s="1"/>
  <c r="AM42" i="1" s="1"/>
  <c r="AJ44" i="1"/>
  <c r="AK44" i="1" s="1"/>
  <c r="AM44" i="1" s="1"/>
  <c r="AJ45" i="1"/>
  <c r="AK45" i="1" s="1"/>
  <c r="AM45" i="1" s="1"/>
  <c r="AJ46" i="1"/>
  <c r="AK46" i="1" s="1"/>
  <c r="AM46" i="1" s="1"/>
  <c r="AJ47" i="1"/>
  <c r="AK47" i="1" s="1"/>
  <c r="AM47" i="1" s="1"/>
  <c r="AJ49" i="1"/>
  <c r="AK49" i="1" s="1"/>
  <c r="AM49" i="1" s="1"/>
  <c r="AJ50" i="1"/>
  <c r="AK50" i="1" s="1"/>
  <c r="AM50" i="1" s="1"/>
  <c r="AJ51" i="1"/>
  <c r="AK51" i="1" s="1"/>
  <c r="AM51" i="1" s="1"/>
  <c r="AJ52" i="1"/>
  <c r="AK52" i="1" s="1"/>
  <c r="AM52" i="1" s="1"/>
  <c r="AJ54" i="1"/>
  <c r="AK54" i="1" s="1"/>
  <c r="AM54" i="1" s="1"/>
  <c r="AJ55" i="1"/>
  <c r="AK55" i="1" s="1"/>
  <c r="AM55" i="1" s="1"/>
  <c r="AJ56" i="1"/>
  <c r="AK56" i="1" s="1"/>
  <c r="AM56" i="1" s="1"/>
  <c r="AJ58" i="1"/>
  <c r="AK58" i="1" s="1"/>
  <c r="AM58" i="1" s="1"/>
  <c r="AJ59" i="1"/>
  <c r="AK59" i="1" s="1"/>
  <c r="AM59" i="1" s="1"/>
  <c r="AJ60" i="1"/>
  <c r="AK60" i="1" s="1"/>
  <c r="AM60" i="1" s="1"/>
  <c r="AJ61" i="1"/>
  <c r="AK61" i="1" s="1"/>
  <c r="AM61" i="1" s="1"/>
  <c r="AJ63" i="1"/>
  <c r="AK63" i="1" s="1"/>
  <c r="AM63" i="1" s="1"/>
  <c r="AJ64" i="1"/>
  <c r="AK64" i="1" s="1"/>
  <c r="AM64" i="1" s="1"/>
  <c r="AJ65" i="1"/>
  <c r="AK65" i="1" s="1"/>
  <c r="AM65" i="1" s="1"/>
  <c r="AJ66" i="1"/>
  <c r="AK66" i="1" s="1"/>
  <c r="AM66" i="1" s="1"/>
  <c r="AJ68" i="1"/>
  <c r="AK68" i="1" s="1"/>
  <c r="AM68" i="1" s="1"/>
  <c r="AJ69" i="1"/>
  <c r="AK69" i="1" s="1"/>
  <c r="AM69" i="1" s="1"/>
  <c r="AJ70" i="1"/>
  <c r="AK70" i="1" s="1"/>
  <c r="AM70" i="1" s="1"/>
  <c r="AJ71" i="1"/>
  <c r="AK71" i="1" s="1"/>
  <c r="AM71" i="1" s="1"/>
  <c r="AJ73" i="1"/>
  <c r="AK73" i="1" s="1"/>
  <c r="AM73" i="1" s="1"/>
  <c r="AJ74" i="1"/>
  <c r="AK74" i="1" s="1"/>
  <c r="AM74" i="1" s="1"/>
  <c r="AJ75" i="1"/>
  <c r="AK75" i="1" s="1"/>
  <c r="AM75" i="1" s="1"/>
  <c r="AJ76" i="1"/>
  <c r="AK76" i="1" s="1"/>
  <c r="AM76" i="1" s="1"/>
  <c r="AJ78" i="1"/>
  <c r="AK78" i="1" s="1"/>
  <c r="AM78" i="1" s="1"/>
  <c r="AJ79" i="1"/>
  <c r="AK79" i="1" s="1"/>
  <c r="AM79" i="1" s="1"/>
  <c r="AJ80" i="1"/>
  <c r="AK80" i="1" s="1"/>
  <c r="AM80" i="1" s="1"/>
  <c r="AJ81" i="1"/>
  <c r="AK81" i="1" s="1"/>
  <c r="AM81" i="1" s="1"/>
  <c r="AJ82" i="1"/>
  <c r="AK82" i="1" s="1"/>
  <c r="AM82" i="1" s="1"/>
  <c r="AJ83" i="1"/>
  <c r="AK83" i="1" s="1"/>
  <c r="AM83" i="1" s="1"/>
  <c r="AJ85" i="1"/>
  <c r="AK85" i="1" s="1"/>
  <c r="AM85" i="1" s="1"/>
  <c r="AJ86" i="1"/>
  <c r="AK86" i="1" s="1"/>
  <c r="AM86" i="1" s="1"/>
  <c r="AJ87" i="1"/>
  <c r="AK87" i="1" s="1"/>
  <c r="AM87" i="1" s="1"/>
  <c r="AJ88" i="1"/>
  <c r="AK88" i="1" s="1"/>
  <c r="AM88" i="1" s="1"/>
  <c r="AJ90" i="1"/>
  <c r="AK90" i="1" s="1"/>
  <c r="AM90" i="1" s="1"/>
  <c r="AJ91" i="1"/>
  <c r="AK91" i="1" s="1"/>
  <c r="AM91" i="1" s="1"/>
  <c r="AJ92" i="1"/>
  <c r="AK92" i="1" s="1"/>
  <c r="AM92" i="1" s="1"/>
  <c r="AJ93" i="1"/>
  <c r="AK93" i="1" s="1"/>
  <c r="AM93" i="1" s="1"/>
  <c r="AJ94" i="1"/>
  <c r="AK94" i="1" s="1"/>
  <c r="AM94" i="1" s="1"/>
  <c r="AJ95" i="1"/>
  <c r="AK95" i="1" s="1"/>
  <c r="AM95" i="1" s="1"/>
  <c r="AJ97" i="1"/>
  <c r="AK97" i="1" s="1"/>
  <c r="AM97" i="1" s="1"/>
  <c r="AJ98" i="1"/>
  <c r="AK98" i="1" s="1"/>
  <c r="AM98" i="1" s="1"/>
  <c r="AJ99" i="1"/>
  <c r="AK99" i="1" s="1"/>
  <c r="AM99" i="1" s="1"/>
  <c r="AJ100" i="1"/>
  <c r="AK100" i="1" s="1"/>
  <c r="AM100" i="1" s="1"/>
  <c r="AJ102" i="1"/>
  <c r="AK102" i="1" s="1"/>
  <c r="AM102" i="1" s="1"/>
  <c r="AJ103" i="1"/>
  <c r="AK103" i="1" s="1"/>
  <c r="AM103" i="1" s="1"/>
  <c r="AJ104" i="1"/>
  <c r="AK104" i="1" s="1"/>
  <c r="AM104" i="1" s="1"/>
  <c r="AJ105" i="1"/>
  <c r="AK105" i="1" s="1"/>
  <c r="AM105" i="1" s="1"/>
  <c r="AJ107" i="1"/>
  <c r="AK107" i="1" s="1"/>
  <c r="AM107" i="1" s="1"/>
  <c r="AJ108" i="1"/>
  <c r="AK108" i="1" s="1"/>
  <c r="AM108" i="1" s="1"/>
  <c r="AJ109" i="1"/>
  <c r="AK109" i="1" s="1"/>
  <c r="AM109" i="1" s="1"/>
  <c r="AJ110" i="1"/>
  <c r="AK110" i="1" s="1"/>
  <c r="AM110" i="1" s="1"/>
  <c r="AJ112" i="1"/>
  <c r="AK112" i="1" s="1"/>
  <c r="AM112" i="1" s="1"/>
  <c r="AJ113" i="1"/>
  <c r="AK113" i="1" s="1"/>
  <c r="AM113" i="1" s="1"/>
  <c r="AJ114" i="1"/>
  <c r="AK114" i="1" s="1"/>
  <c r="AM114" i="1" s="1"/>
  <c r="AJ116" i="1"/>
  <c r="AK116" i="1" s="1"/>
  <c r="AM116" i="1" s="1"/>
  <c r="AJ117" i="1"/>
  <c r="AK117" i="1" s="1"/>
  <c r="AM117" i="1" s="1"/>
  <c r="AJ118" i="1"/>
  <c r="AK118" i="1" s="1"/>
  <c r="AM118" i="1" s="1"/>
  <c r="AJ120" i="1"/>
  <c r="AK120" i="1" s="1"/>
  <c r="AM120" i="1" s="1"/>
  <c r="AJ121" i="1"/>
  <c r="AK121" i="1" s="1"/>
  <c r="AM121" i="1" s="1"/>
  <c r="AJ123" i="1"/>
  <c r="AK123" i="1" s="1"/>
  <c r="AM123" i="1" s="1"/>
  <c r="AJ124" i="1"/>
  <c r="AK124" i="1" s="1"/>
  <c r="AM124" i="1" s="1"/>
  <c r="AJ125" i="1"/>
  <c r="AK125" i="1" s="1"/>
  <c r="AM125" i="1" s="1"/>
  <c r="AJ126" i="1"/>
  <c r="AK126" i="1" s="1"/>
  <c r="AM126" i="1" s="1"/>
  <c r="AJ127" i="1"/>
  <c r="AK127" i="1" s="1"/>
  <c r="AM127" i="1" s="1"/>
  <c r="AJ128" i="1"/>
  <c r="AK128" i="1" s="1"/>
  <c r="AM128" i="1" s="1"/>
  <c r="AJ129" i="1"/>
  <c r="AK129" i="1" s="1"/>
  <c r="AM129" i="1" s="1"/>
  <c r="AJ131" i="1"/>
  <c r="AK131" i="1" s="1"/>
  <c r="AM131" i="1" s="1"/>
  <c r="AJ132" i="1"/>
  <c r="AK132" i="1" s="1"/>
  <c r="AM132" i="1" s="1"/>
  <c r="AJ133" i="1"/>
  <c r="AK133" i="1" s="1"/>
  <c r="AM133" i="1" s="1"/>
  <c r="AJ134" i="1"/>
  <c r="AK134" i="1" s="1"/>
  <c r="AM134" i="1" s="1"/>
  <c r="AJ135" i="1"/>
  <c r="AK135" i="1" s="1"/>
  <c r="AM135" i="1" s="1"/>
  <c r="AJ136" i="1"/>
  <c r="AK136" i="1" s="1"/>
  <c r="AM136" i="1" s="1"/>
  <c r="AJ137" i="1"/>
  <c r="AK137" i="1" s="1"/>
  <c r="AM137" i="1" s="1"/>
  <c r="AJ138" i="1"/>
  <c r="AK138" i="1" s="1"/>
  <c r="AM138" i="1" s="1"/>
  <c r="AJ140" i="1"/>
  <c r="AK140" i="1" s="1"/>
  <c r="AM140" i="1" s="1"/>
  <c r="AJ141" i="1"/>
  <c r="AK141" i="1" s="1"/>
  <c r="AM141" i="1" s="1"/>
  <c r="AJ142" i="1"/>
  <c r="AK142" i="1" s="1"/>
  <c r="AM142" i="1" s="1"/>
  <c r="AJ143" i="1"/>
  <c r="AK143" i="1" s="1"/>
  <c r="AM143" i="1" s="1"/>
  <c r="AJ145" i="1"/>
  <c r="AK145" i="1" s="1"/>
  <c r="AM145" i="1" s="1"/>
  <c r="AJ146" i="1"/>
  <c r="AK146" i="1" s="1"/>
  <c r="AM146" i="1" s="1"/>
  <c r="AJ147" i="1"/>
  <c r="AK147" i="1" s="1"/>
  <c r="AM147" i="1" s="1"/>
  <c r="AJ149" i="1"/>
  <c r="AK149" i="1" s="1"/>
  <c r="AM149" i="1" s="1"/>
  <c r="AJ150" i="1"/>
  <c r="AK150" i="1" s="1"/>
  <c r="AM150" i="1" s="1"/>
  <c r="AJ151" i="1"/>
  <c r="AK151" i="1" s="1"/>
  <c r="AM151" i="1" s="1"/>
  <c r="AJ152" i="1"/>
  <c r="AK152" i="1" s="1"/>
  <c r="AM152" i="1" s="1"/>
  <c r="AJ153" i="1"/>
  <c r="AK153" i="1" s="1"/>
  <c r="AM153" i="1" s="1"/>
  <c r="AJ155" i="1"/>
  <c r="AK155" i="1" s="1"/>
  <c r="AM155" i="1" s="1"/>
  <c r="AJ156" i="1"/>
  <c r="AK156" i="1" s="1"/>
  <c r="AM156" i="1" s="1"/>
  <c r="AJ157" i="1"/>
  <c r="AK157" i="1" s="1"/>
  <c r="AM157" i="1" s="1"/>
  <c r="AJ158" i="1"/>
  <c r="AK158" i="1" s="1"/>
  <c r="AM158" i="1" s="1"/>
  <c r="AJ159" i="1"/>
  <c r="AK159" i="1" s="1"/>
  <c r="AM159" i="1" s="1"/>
  <c r="AJ160" i="1"/>
  <c r="AK160" i="1" s="1"/>
  <c r="AM160" i="1" s="1"/>
  <c r="AJ161" i="1"/>
  <c r="AK161" i="1" s="1"/>
  <c r="AM161" i="1" s="1"/>
  <c r="AJ163" i="1"/>
  <c r="AK163" i="1" s="1"/>
  <c r="AM163" i="1" s="1"/>
  <c r="AJ164" i="1"/>
  <c r="AK164" i="1" s="1"/>
  <c r="AM164" i="1" s="1"/>
  <c r="AJ165" i="1"/>
  <c r="AK165" i="1" s="1"/>
  <c r="AM165" i="1" s="1"/>
  <c r="AJ166" i="1"/>
  <c r="AK166" i="1" s="1"/>
  <c r="AM166" i="1" s="1"/>
  <c r="AJ167" i="1"/>
  <c r="AK167" i="1" s="1"/>
  <c r="AM167" i="1" s="1"/>
  <c r="AJ168" i="1"/>
  <c r="AK168" i="1" s="1"/>
  <c r="AM168" i="1" s="1"/>
  <c r="AJ170" i="1"/>
  <c r="AK170" i="1" s="1"/>
  <c r="AM170" i="1" s="1"/>
  <c r="AJ171" i="1"/>
  <c r="AK171" i="1" s="1"/>
  <c r="AM171" i="1" s="1"/>
  <c r="AJ172" i="1"/>
  <c r="AK172" i="1" s="1"/>
  <c r="AM172" i="1" s="1"/>
  <c r="AJ173" i="1"/>
  <c r="AK173" i="1" s="1"/>
  <c r="AM173" i="1" s="1"/>
  <c r="AJ174" i="1"/>
  <c r="AK174" i="1" s="1"/>
  <c r="AM174" i="1" s="1"/>
  <c r="AJ175" i="1"/>
  <c r="AK175" i="1" s="1"/>
  <c r="AM175" i="1" s="1"/>
  <c r="AJ177" i="1"/>
  <c r="AK177" i="1" s="1"/>
  <c r="AM177" i="1" s="1"/>
  <c r="AJ178" i="1"/>
  <c r="AK178" i="1" s="1"/>
  <c r="AM178" i="1" s="1"/>
  <c r="AJ179" i="1"/>
  <c r="AK179" i="1" s="1"/>
  <c r="AM179" i="1" s="1"/>
  <c r="AJ180" i="1"/>
  <c r="AK180" i="1" s="1"/>
  <c r="AM180" i="1" s="1"/>
  <c r="AJ181" i="1"/>
  <c r="AK181" i="1" s="1"/>
  <c r="AM181" i="1" s="1"/>
  <c r="AJ182" i="1"/>
  <c r="AK182" i="1" s="1"/>
  <c r="AM182" i="1" s="1"/>
  <c r="AJ183" i="1"/>
  <c r="AK183" i="1" s="1"/>
  <c r="AM183" i="1" s="1"/>
  <c r="AJ184" i="1"/>
  <c r="AK184" i="1" s="1"/>
  <c r="AM184" i="1" s="1"/>
  <c r="AJ185" i="1"/>
  <c r="AK185" i="1" s="1"/>
  <c r="AM185" i="1" s="1"/>
  <c r="AJ186" i="1"/>
  <c r="AK186" i="1" s="1"/>
  <c r="AM186" i="1" s="1"/>
  <c r="AJ187" i="1"/>
  <c r="AK187" i="1" s="1"/>
  <c r="AM187" i="1" s="1"/>
  <c r="AJ188" i="1"/>
  <c r="AK188" i="1" s="1"/>
  <c r="AM188" i="1" s="1"/>
  <c r="AJ189" i="1"/>
  <c r="AK189" i="1" s="1"/>
  <c r="AM189" i="1" s="1"/>
  <c r="AJ190" i="1"/>
  <c r="AK190" i="1" s="1"/>
  <c r="AM190" i="1" s="1"/>
  <c r="AJ191" i="1"/>
  <c r="AK191" i="1" s="1"/>
  <c r="AM191" i="1" s="1"/>
  <c r="AJ192" i="1"/>
  <c r="AK192" i="1" s="1"/>
  <c r="AM192" i="1" s="1"/>
  <c r="AJ194" i="1"/>
  <c r="AK194" i="1" s="1"/>
  <c r="AM194" i="1" s="1"/>
  <c r="AJ195" i="1"/>
  <c r="AK195" i="1" s="1"/>
  <c r="AM195" i="1" s="1"/>
  <c r="AJ196" i="1"/>
  <c r="AK196" i="1" s="1"/>
  <c r="AM196" i="1" s="1"/>
  <c r="AJ197" i="1"/>
  <c r="AK197" i="1" s="1"/>
  <c r="AM197" i="1" s="1"/>
  <c r="AJ198" i="1"/>
  <c r="AK198" i="1" s="1"/>
  <c r="AM198" i="1" s="1"/>
  <c r="AJ199" i="1"/>
  <c r="AK199" i="1" s="1"/>
  <c r="AM199" i="1" s="1"/>
  <c r="AJ201" i="1"/>
  <c r="AK201" i="1" s="1"/>
  <c r="AM201" i="1" s="1"/>
  <c r="AJ202" i="1"/>
  <c r="AK202" i="1" s="1"/>
  <c r="AM202" i="1" s="1"/>
  <c r="AJ204" i="1"/>
  <c r="AK204" i="1" s="1"/>
  <c r="AM204" i="1" s="1"/>
  <c r="AJ205" i="1"/>
  <c r="AK205" i="1" s="1"/>
  <c r="AM205" i="1" s="1"/>
  <c r="AJ206" i="1"/>
  <c r="AK206" i="1" s="1"/>
  <c r="AM206" i="1" s="1"/>
  <c r="AJ207" i="1"/>
  <c r="AK207" i="1" s="1"/>
  <c r="AM207" i="1" s="1"/>
  <c r="AJ208" i="1"/>
  <c r="AK208" i="1" s="1"/>
  <c r="AM208" i="1" s="1"/>
  <c r="AJ209" i="1"/>
  <c r="AK209" i="1" s="1"/>
  <c r="AM209" i="1" s="1"/>
  <c r="AJ210" i="1"/>
  <c r="AK210" i="1" s="1"/>
  <c r="AM210" i="1" s="1"/>
  <c r="AJ211" i="1"/>
  <c r="AK211" i="1" s="1"/>
  <c r="AM211" i="1" s="1"/>
  <c r="AJ212" i="1"/>
  <c r="AK212" i="1" s="1"/>
  <c r="AM212" i="1" s="1"/>
  <c r="AJ213" i="1"/>
  <c r="AK213" i="1" s="1"/>
  <c r="AM213" i="1" s="1"/>
  <c r="AJ214" i="1"/>
  <c r="AK214" i="1" s="1"/>
  <c r="AM214" i="1" s="1"/>
  <c r="AJ215" i="1"/>
  <c r="AK215" i="1" s="1"/>
  <c r="AM215" i="1" s="1"/>
  <c r="AJ217" i="1"/>
  <c r="AK217" i="1" s="1"/>
  <c r="AM217" i="1" s="1"/>
  <c r="AJ218" i="1"/>
  <c r="AK218" i="1" s="1"/>
  <c r="AM218" i="1" s="1"/>
  <c r="AJ220" i="1"/>
  <c r="AK220" i="1" s="1"/>
  <c r="AM220" i="1" s="1"/>
  <c r="AJ221" i="1"/>
  <c r="AK221" i="1" s="1"/>
  <c r="AM221" i="1" s="1"/>
  <c r="AJ222" i="1"/>
  <c r="AK222" i="1" s="1"/>
  <c r="AM222" i="1" s="1"/>
  <c r="AJ223" i="1"/>
  <c r="AK223" i="1" s="1"/>
  <c r="AM223" i="1" s="1"/>
  <c r="AJ224" i="1"/>
  <c r="AK224" i="1" s="1"/>
  <c r="AM224" i="1" s="1"/>
  <c r="AJ6" i="1"/>
  <c r="AK6" i="1" s="1"/>
  <c r="AM6" i="1" s="1"/>
  <c r="D225" i="1" l="1"/>
  <c r="E225" i="1"/>
  <c r="F225" i="1"/>
  <c r="G225" i="1"/>
  <c r="H225" i="1"/>
  <c r="AL225" i="1" s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C225" i="1"/>
  <c r="D219" i="1"/>
  <c r="C43" i="4" s="1"/>
  <c r="E219" i="1"/>
  <c r="D43" i="4" s="1"/>
  <c r="F219" i="1"/>
  <c r="E43" i="4" s="1"/>
  <c r="G219" i="1"/>
  <c r="F43" i="4" s="1"/>
  <c r="H219" i="1"/>
  <c r="I219" i="1"/>
  <c r="H43" i="4" s="1"/>
  <c r="J219" i="1"/>
  <c r="I43" i="4" s="1"/>
  <c r="K219" i="1"/>
  <c r="J43" i="4" s="1"/>
  <c r="L219" i="1"/>
  <c r="K43" i="4" s="1"/>
  <c r="J43" i="2" s="1"/>
  <c r="M219" i="1"/>
  <c r="L43" i="4" s="1"/>
  <c r="N219" i="1"/>
  <c r="M43" i="4" s="1"/>
  <c r="O219" i="1"/>
  <c r="N43" i="4" s="1"/>
  <c r="P219" i="1"/>
  <c r="Q219" i="1"/>
  <c r="P43" i="4" s="1"/>
  <c r="R219" i="1"/>
  <c r="Q43" i="4" s="1"/>
  <c r="S219" i="1"/>
  <c r="R43" i="4" s="1"/>
  <c r="T219" i="1"/>
  <c r="S43" i="4" s="1"/>
  <c r="R43" i="2" s="1"/>
  <c r="U219" i="1"/>
  <c r="T43" i="4" s="1"/>
  <c r="V219" i="1"/>
  <c r="U43" i="4" s="1"/>
  <c r="W219" i="1"/>
  <c r="V43" i="4" s="1"/>
  <c r="X219" i="1"/>
  <c r="W43" i="4" s="1"/>
  <c r="V43" i="2" s="1"/>
  <c r="Y219" i="1"/>
  <c r="X43" i="4" s="1"/>
  <c r="Z219" i="1"/>
  <c r="Y43" i="4" s="1"/>
  <c r="AA219" i="1"/>
  <c r="Z43" i="4" s="1"/>
  <c r="AB219" i="1"/>
  <c r="AA43" i="4" s="1"/>
  <c r="Z43" i="2" s="1"/>
  <c r="AC219" i="1"/>
  <c r="AB43" i="4" s="1"/>
  <c r="AD219" i="1"/>
  <c r="AC43" i="4" s="1"/>
  <c r="AE219" i="1"/>
  <c r="AD43" i="4" s="1"/>
  <c r="AF219" i="1"/>
  <c r="AE43" i="4" s="1"/>
  <c r="AD43" i="2" s="1"/>
  <c r="AG219" i="1"/>
  <c r="AF43" i="4" s="1"/>
  <c r="AH219" i="1"/>
  <c r="AG43" i="4" s="1"/>
  <c r="AI219" i="1"/>
  <c r="AH43" i="4" s="1"/>
  <c r="C219" i="1"/>
  <c r="B43" i="4" s="1"/>
  <c r="D216" i="1"/>
  <c r="C42" i="4" s="1"/>
  <c r="E216" i="1"/>
  <c r="D42" i="4" s="1"/>
  <c r="F216" i="1"/>
  <c r="E42" i="4" s="1"/>
  <c r="G216" i="1"/>
  <c r="F42" i="4" s="1"/>
  <c r="H216" i="1"/>
  <c r="I216" i="1"/>
  <c r="H42" i="4" s="1"/>
  <c r="J216" i="1"/>
  <c r="I42" i="4" s="1"/>
  <c r="K216" i="1"/>
  <c r="J42" i="4" s="1"/>
  <c r="L216" i="1"/>
  <c r="K42" i="4" s="1"/>
  <c r="J42" i="2" s="1"/>
  <c r="M216" i="1"/>
  <c r="L42" i="4" s="1"/>
  <c r="N216" i="1"/>
  <c r="M42" i="4" s="1"/>
  <c r="O216" i="1"/>
  <c r="N42" i="4" s="1"/>
  <c r="P216" i="1"/>
  <c r="Q216" i="1"/>
  <c r="P42" i="4" s="1"/>
  <c r="R216" i="1"/>
  <c r="Q42" i="4" s="1"/>
  <c r="S216" i="1"/>
  <c r="R42" i="4" s="1"/>
  <c r="T216" i="1"/>
  <c r="S42" i="4" s="1"/>
  <c r="R42" i="2" s="1"/>
  <c r="U216" i="1"/>
  <c r="T42" i="4" s="1"/>
  <c r="V216" i="1"/>
  <c r="U42" i="4" s="1"/>
  <c r="W216" i="1"/>
  <c r="V42" i="4" s="1"/>
  <c r="X216" i="1"/>
  <c r="W42" i="4" s="1"/>
  <c r="V42" i="2" s="1"/>
  <c r="Y216" i="1"/>
  <c r="X42" i="4" s="1"/>
  <c r="Z216" i="1"/>
  <c r="Y42" i="4" s="1"/>
  <c r="AA216" i="1"/>
  <c r="Z42" i="4" s="1"/>
  <c r="AB216" i="1"/>
  <c r="AA42" i="4" s="1"/>
  <c r="Z42" i="2" s="1"/>
  <c r="AC216" i="1"/>
  <c r="AB42" i="4" s="1"/>
  <c r="AD216" i="1"/>
  <c r="AC42" i="4" s="1"/>
  <c r="AE216" i="1"/>
  <c r="AD42" i="4" s="1"/>
  <c r="AF216" i="1"/>
  <c r="AE42" i="4" s="1"/>
  <c r="AD42" i="2" s="1"/>
  <c r="AG216" i="1"/>
  <c r="AF42" i="4" s="1"/>
  <c r="AH216" i="1"/>
  <c r="AG42" i="4" s="1"/>
  <c r="AI216" i="1"/>
  <c r="AH42" i="4" s="1"/>
  <c r="C216" i="1"/>
  <c r="B42" i="4" s="1"/>
  <c r="D203" i="1"/>
  <c r="C34" i="4" s="1"/>
  <c r="E203" i="1"/>
  <c r="D34" i="4" s="1"/>
  <c r="F203" i="1"/>
  <c r="E34" i="4" s="1"/>
  <c r="G203" i="1"/>
  <c r="F34" i="4" s="1"/>
  <c r="H203" i="1"/>
  <c r="I203" i="1"/>
  <c r="H34" i="4" s="1"/>
  <c r="J203" i="1"/>
  <c r="I34" i="4" s="1"/>
  <c r="K203" i="1"/>
  <c r="J34" i="4" s="1"/>
  <c r="L203" i="1"/>
  <c r="K34" i="4" s="1"/>
  <c r="J34" i="2" s="1"/>
  <c r="M203" i="1"/>
  <c r="L34" i="4" s="1"/>
  <c r="N203" i="1"/>
  <c r="M34" i="4" s="1"/>
  <c r="L34" i="2" s="1"/>
  <c r="O203" i="1"/>
  <c r="P203" i="1"/>
  <c r="Q203" i="1"/>
  <c r="R203" i="1"/>
  <c r="S203" i="1"/>
  <c r="T203" i="1"/>
  <c r="U203" i="1"/>
  <c r="V203" i="1"/>
  <c r="W203" i="1"/>
  <c r="X203" i="1"/>
  <c r="Y203" i="1"/>
  <c r="Z203" i="1"/>
  <c r="AA203" i="1"/>
  <c r="AB203" i="1"/>
  <c r="AC203" i="1"/>
  <c r="AD203" i="1"/>
  <c r="AE203" i="1"/>
  <c r="AF203" i="1"/>
  <c r="AG203" i="1"/>
  <c r="AH203" i="1"/>
  <c r="AI203" i="1"/>
  <c r="C203" i="1"/>
  <c r="B34" i="4" s="1"/>
  <c r="D200" i="1"/>
  <c r="C31" i="4" s="1"/>
  <c r="E200" i="1"/>
  <c r="D31" i="4" s="1"/>
  <c r="F200" i="1"/>
  <c r="E31" i="4" s="1"/>
  <c r="G200" i="1"/>
  <c r="F31" i="4" s="1"/>
  <c r="H200" i="1"/>
  <c r="I200" i="1"/>
  <c r="H31" i="4" s="1"/>
  <c r="J200" i="1"/>
  <c r="I31" i="4" s="1"/>
  <c r="K200" i="1"/>
  <c r="J31" i="4" s="1"/>
  <c r="L200" i="1"/>
  <c r="K31" i="4" s="1"/>
  <c r="J31" i="2" s="1"/>
  <c r="M200" i="1"/>
  <c r="L31" i="4" s="1"/>
  <c r="N200" i="1"/>
  <c r="M31" i="4" s="1"/>
  <c r="O200" i="1"/>
  <c r="N31" i="4" s="1"/>
  <c r="P200" i="1"/>
  <c r="Q200" i="1"/>
  <c r="P31" i="4" s="1"/>
  <c r="R200" i="1"/>
  <c r="Q31" i="4" s="1"/>
  <c r="S200" i="1"/>
  <c r="R31" i="4" s="1"/>
  <c r="T200" i="1"/>
  <c r="S31" i="4" s="1"/>
  <c r="R31" i="2" s="1"/>
  <c r="U200" i="1"/>
  <c r="T31" i="4" s="1"/>
  <c r="V200" i="1"/>
  <c r="U31" i="4" s="1"/>
  <c r="W200" i="1"/>
  <c r="V31" i="4" s="1"/>
  <c r="X200" i="1"/>
  <c r="W31" i="4" s="1"/>
  <c r="V31" i="2" s="1"/>
  <c r="Y200" i="1"/>
  <c r="X31" i="4" s="1"/>
  <c r="Z200" i="1"/>
  <c r="Y31" i="4" s="1"/>
  <c r="AA200" i="1"/>
  <c r="Z31" i="4" s="1"/>
  <c r="AB200" i="1"/>
  <c r="AA31" i="4" s="1"/>
  <c r="Z31" i="2" s="1"/>
  <c r="AC200" i="1"/>
  <c r="AB31" i="4" s="1"/>
  <c r="AD200" i="1"/>
  <c r="AC31" i="4" s="1"/>
  <c r="AE200" i="1"/>
  <c r="AD31" i="4" s="1"/>
  <c r="AF200" i="1"/>
  <c r="AE31" i="4" s="1"/>
  <c r="AD31" i="2" s="1"/>
  <c r="AG200" i="1"/>
  <c r="AF31" i="4" s="1"/>
  <c r="AH200" i="1"/>
  <c r="AG31" i="4" s="1"/>
  <c r="AI200" i="1"/>
  <c r="AH31" i="4" s="1"/>
  <c r="C200" i="1"/>
  <c r="B31" i="4" s="1"/>
  <c r="D193" i="1"/>
  <c r="C41" i="4" s="1"/>
  <c r="E193" i="1"/>
  <c r="D41" i="4" s="1"/>
  <c r="F193" i="1"/>
  <c r="E41" i="4" s="1"/>
  <c r="G193" i="1"/>
  <c r="F41" i="4" s="1"/>
  <c r="H193" i="1"/>
  <c r="I193" i="1"/>
  <c r="H41" i="4" s="1"/>
  <c r="J193" i="1"/>
  <c r="I41" i="4" s="1"/>
  <c r="K193" i="1"/>
  <c r="J41" i="4" s="1"/>
  <c r="L193" i="1"/>
  <c r="K41" i="4" s="1"/>
  <c r="J41" i="2" s="1"/>
  <c r="M193" i="1"/>
  <c r="L41" i="4" s="1"/>
  <c r="N193" i="1"/>
  <c r="M41" i="4" s="1"/>
  <c r="O193" i="1"/>
  <c r="N41" i="4" s="1"/>
  <c r="P193" i="1"/>
  <c r="Q193" i="1"/>
  <c r="P41" i="4" s="1"/>
  <c r="R193" i="1"/>
  <c r="Q41" i="4" s="1"/>
  <c r="S193" i="1"/>
  <c r="R41" i="4" s="1"/>
  <c r="T193" i="1"/>
  <c r="S41" i="4" s="1"/>
  <c r="R41" i="2" s="1"/>
  <c r="U193" i="1"/>
  <c r="T41" i="4" s="1"/>
  <c r="V193" i="1"/>
  <c r="U41" i="4" s="1"/>
  <c r="W193" i="1"/>
  <c r="V41" i="4" s="1"/>
  <c r="X193" i="1"/>
  <c r="W41" i="4" s="1"/>
  <c r="V41" i="2" s="1"/>
  <c r="Y193" i="1"/>
  <c r="X41" i="4" s="1"/>
  <c r="Z193" i="1"/>
  <c r="Y41" i="4" s="1"/>
  <c r="AA193" i="1"/>
  <c r="Z41" i="4" s="1"/>
  <c r="AB193" i="1"/>
  <c r="AA41" i="4" s="1"/>
  <c r="Z41" i="2" s="1"/>
  <c r="AC193" i="1"/>
  <c r="AB41" i="4" s="1"/>
  <c r="AD193" i="1"/>
  <c r="AC41" i="4" s="1"/>
  <c r="AE193" i="1"/>
  <c r="AD41" i="4" s="1"/>
  <c r="AF193" i="1"/>
  <c r="AE41" i="4" s="1"/>
  <c r="AD41" i="2" s="1"/>
  <c r="AG193" i="1"/>
  <c r="AF41" i="4" s="1"/>
  <c r="AH193" i="1"/>
  <c r="AG41" i="4" s="1"/>
  <c r="AI193" i="1"/>
  <c r="AH41" i="4" s="1"/>
  <c r="C193" i="1"/>
  <c r="B41" i="4" s="1"/>
  <c r="D176" i="1"/>
  <c r="C39" i="4" s="1"/>
  <c r="E176" i="1"/>
  <c r="D39" i="4" s="1"/>
  <c r="F176" i="1"/>
  <c r="E39" i="4" s="1"/>
  <c r="G176" i="1"/>
  <c r="F39" i="4" s="1"/>
  <c r="H176" i="1"/>
  <c r="I176" i="1"/>
  <c r="H39" i="4" s="1"/>
  <c r="J176" i="1"/>
  <c r="I39" i="4" s="1"/>
  <c r="K176" i="1"/>
  <c r="J39" i="4" s="1"/>
  <c r="L176" i="1"/>
  <c r="K39" i="4" s="1"/>
  <c r="J39" i="2" s="1"/>
  <c r="M176" i="1"/>
  <c r="L39" i="4" s="1"/>
  <c r="N176" i="1"/>
  <c r="M39" i="4" s="1"/>
  <c r="O176" i="1"/>
  <c r="N39" i="4" s="1"/>
  <c r="P176" i="1"/>
  <c r="Q176" i="1"/>
  <c r="P39" i="4" s="1"/>
  <c r="R176" i="1"/>
  <c r="Q39" i="4" s="1"/>
  <c r="S176" i="1"/>
  <c r="R39" i="4" s="1"/>
  <c r="T176" i="1"/>
  <c r="S39" i="4" s="1"/>
  <c r="R39" i="2" s="1"/>
  <c r="U176" i="1"/>
  <c r="T39" i="4" s="1"/>
  <c r="V176" i="1"/>
  <c r="U39" i="4" s="1"/>
  <c r="W176" i="1"/>
  <c r="V39" i="4" s="1"/>
  <c r="X176" i="1"/>
  <c r="W39" i="4" s="1"/>
  <c r="V39" i="2" s="1"/>
  <c r="Y176" i="1"/>
  <c r="X39" i="4" s="1"/>
  <c r="Z176" i="1"/>
  <c r="Y39" i="4" s="1"/>
  <c r="AA176" i="1"/>
  <c r="Z39" i="4" s="1"/>
  <c r="AB176" i="1"/>
  <c r="AA39" i="4" s="1"/>
  <c r="Z39" i="2" s="1"/>
  <c r="AC176" i="1"/>
  <c r="AB39" i="4" s="1"/>
  <c r="AD176" i="1"/>
  <c r="AC39" i="4" s="1"/>
  <c r="AE176" i="1"/>
  <c r="AD39" i="4" s="1"/>
  <c r="AF176" i="1"/>
  <c r="AE39" i="4" s="1"/>
  <c r="AD39" i="2" s="1"/>
  <c r="AG176" i="1"/>
  <c r="AF39" i="4" s="1"/>
  <c r="AH176" i="1"/>
  <c r="AG39" i="4" s="1"/>
  <c r="AI176" i="1"/>
  <c r="AH39" i="4" s="1"/>
  <c r="C176" i="1"/>
  <c r="B39" i="4" s="1"/>
  <c r="D169" i="1"/>
  <c r="C38" i="4" s="1"/>
  <c r="E169" i="1"/>
  <c r="D38" i="4" s="1"/>
  <c r="F169" i="1"/>
  <c r="E38" i="4" s="1"/>
  <c r="G169" i="1"/>
  <c r="F38" i="4" s="1"/>
  <c r="H169" i="1"/>
  <c r="I169" i="1"/>
  <c r="H38" i="4" s="1"/>
  <c r="J169" i="1"/>
  <c r="I38" i="4" s="1"/>
  <c r="K169" i="1"/>
  <c r="J38" i="4" s="1"/>
  <c r="L169" i="1"/>
  <c r="K38" i="4" s="1"/>
  <c r="J38" i="2" s="1"/>
  <c r="M169" i="1"/>
  <c r="L38" i="4" s="1"/>
  <c r="N169" i="1"/>
  <c r="M38" i="4" s="1"/>
  <c r="O169" i="1"/>
  <c r="N38" i="4" s="1"/>
  <c r="P169" i="1"/>
  <c r="Q169" i="1"/>
  <c r="P38" i="4" s="1"/>
  <c r="R169" i="1"/>
  <c r="Q38" i="4" s="1"/>
  <c r="S169" i="1"/>
  <c r="R38" i="4" s="1"/>
  <c r="T169" i="1"/>
  <c r="S38" i="4" s="1"/>
  <c r="R38" i="2" s="1"/>
  <c r="U169" i="1"/>
  <c r="T38" i="4" s="1"/>
  <c r="V169" i="1"/>
  <c r="U38" i="4" s="1"/>
  <c r="W169" i="1"/>
  <c r="V38" i="4" s="1"/>
  <c r="X169" i="1"/>
  <c r="W38" i="4" s="1"/>
  <c r="V38" i="2" s="1"/>
  <c r="Y169" i="1"/>
  <c r="X38" i="4" s="1"/>
  <c r="Z169" i="1"/>
  <c r="Y38" i="4" s="1"/>
  <c r="AA169" i="1"/>
  <c r="Z38" i="4" s="1"/>
  <c r="AB169" i="1"/>
  <c r="AA38" i="4" s="1"/>
  <c r="Z38" i="2" s="1"/>
  <c r="AC169" i="1"/>
  <c r="AB38" i="4" s="1"/>
  <c r="AD169" i="1"/>
  <c r="AC38" i="4" s="1"/>
  <c r="AE169" i="1"/>
  <c r="AD38" i="4" s="1"/>
  <c r="AF169" i="1"/>
  <c r="AE38" i="4" s="1"/>
  <c r="AD38" i="2" s="1"/>
  <c r="AG169" i="1"/>
  <c r="AF38" i="4" s="1"/>
  <c r="AH169" i="1"/>
  <c r="AG38" i="4" s="1"/>
  <c r="AI169" i="1"/>
  <c r="AH38" i="4" s="1"/>
  <c r="C169" i="1"/>
  <c r="B38" i="4" s="1"/>
  <c r="D162" i="1"/>
  <c r="C30" i="4" s="1"/>
  <c r="E162" i="1"/>
  <c r="D30" i="4" s="1"/>
  <c r="F162" i="1"/>
  <c r="E30" i="4" s="1"/>
  <c r="G162" i="1"/>
  <c r="F30" i="4" s="1"/>
  <c r="H162" i="1"/>
  <c r="I162" i="1"/>
  <c r="H30" i="4" s="1"/>
  <c r="J162" i="1"/>
  <c r="I30" i="4" s="1"/>
  <c r="K162" i="1"/>
  <c r="J30" i="4" s="1"/>
  <c r="L162" i="1"/>
  <c r="K30" i="4" s="1"/>
  <c r="J30" i="2" s="1"/>
  <c r="M162" i="1"/>
  <c r="L30" i="4" s="1"/>
  <c r="N162" i="1"/>
  <c r="M30" i="4" s="1"/>
  <c r="O162" i="1"/>
  <c r="N30" i="4" s="1"/>
  <c r="P162" i="1"/>
  <c r="Q162" i="1"/>
  <c r="P30" i="4" s="1"/>
  <c r="R162" i="1"/>
  <c r="Q30" i="4" s="1"/>
  <c r="S162" i="1"/>
  <c r="R30" i="4" s="1"/>
  <c r="T162" i="1"/>
  <c r="S30" i="4" s="1"/>
  <c r="R30" i="2" s="1"/>
  <c r="U162" i="1"/>
  <c r="T30" i="4" s="1"/>
  <c r="V162" i="1"/>
  <c r="U30" i="4" s="1"/>
  <c r="W162" i="1"/>
  <c r="V30" i="4" s="1"/>
  <c r="X162" i="1"/>
  <c r="W30" i="4" s="1"/>
  <c r="V30" i="2" s="1"/>
  <c r="Y162" i="1"/>
  <c r="X30" i="4" s="1"/>
  <c r="Z162" i="1"/>
  <c r="Y30" i="4" s="1"/>
  <c r="AA162" i="1"/>
  <c r="Z30" i="4" s="1"/>
  <c r="AB162" i="1"/>
  <c r="AA30" i="4" s="1"/>
  <c r="Z30" i="2" s="1"/>
  <c r="AC162" i="1"/>
  <c r="AB30" i="4" s="1"/>
  <c r="AD162" i="1"/>
  <c r="AC30" i="4" s="1"/>
  <c r="AE162" i="1"/>
  <c r="AD30" i="4" s="1"/>
  <c r="AF162" i="1"/>
  <c r="AE30" i="4" s="1"/>
  <c r="AD30" i="2" s="1"/>
  <c r="AG162" i="1"/>
  <c r="AF30" i="4" s="1"/>
  <c r="AH162" i="1"/>
  <c r="AG30" i="4" s="1"/>
  <c r="AI162" i="1"/>
  <c r="AH30" i="4" s="1"/>
  <c r="C162" i="1"/>
  <c r="B30" i="4" s="1"/>
  <c r="D154" i="1"/>
  <c r="C37" i="4" s="1"/>
  <c r="E154" i="1"/>
  <c r="D37" i="4" s="1"/>
  <c r="F154" i="1"/>
  <c r="E37" i="4" s="1"/>
  <c r="G154" i="1"/>
  <c r="F37" i="4" s="1"/>
  <c r="H154" i="1"/>
  <c r="I154" i="1"/>
  <c r="H37" i="4" s="1"/>
  <c r="J154" i="1"/>
  <c r="I37" i="4" s="1"/>
  <c r="K154" i="1"/>
  <c r="J37" i="4" s="1"/>
  <c r="L154" i="1"/>
  <c r="K37" i="4" s="1"/>
  <c r="M154" i="1"/>
  <c r="L37" i="4" s="1"/>
  <c r="N154" i="1"/>
  <c r="M37" i="4" s="1"/>
  <c r="O154" i="1"/>
  <c r="N37" i="4" s="1"/>
  <c r="P154" i="1"/>
  <c r="Q154" i="1"/>
  <c r="P37" i="4" s="1"/>
  <c r="R154" i="1"/>
  <c r="Q37" i="4" s="1"/>
  <c r="S154" i="1"/>
  <c r="R37" i="4" s="1"/>
  <c r="T154" i="1"/>
  <c r="S37" i="4" s="1"/>
  <c r="U154" i="1"/>
  <c r="T37" i="4" s="1"/>
  <c r="V154" i="1"/>
  <c r="U37" i="4" s="1"/>
  <c r="W154" i="1"/>
  <c r="V37" i="4" s="1"/>
  <c r="X154" i="1"/>
  <c r="W37" i="4" s="1"/>
  <c r="Y154" i="1"/>
  <c r="X37" i="4" s="1"/>
  <c r="Z154" i="1"/>
  <c r="Y37" i="4" s="1"/>
  <c r="AA154" i="1"/>
  <c r="Z37" i="4" s="1"/>
  <c r="AB154" i="1"/>
  <c r="AA37" i="4" s="1"/>
  <c r="AC154" i="1"/>
  <c r="AB37" i="4" s="1"/>
  <c r="AD154" i="1"/>
  <c r="AC37" i="4" s="1"/>
  <c r="AE154" i="1"/>
  <c r="AD37" i="4" s="1"/>
  <c r="AF154" i="1"/>
  <c r="AE37" i="4" s="1"/>
  <c r="AG154" i="1"/>
  <c r="AF37" i="4" s="1"/>
  <c r="AH154" i="1"/>
  <c r="AG37" i="4" s="1"/>
  <c r="AI154" i="1"/>
  <c r="AH37" i="4" s="1"/>
  <c r="C154" i="1"/>
  <c r="B37" i="4" s="1"/>
  <c r="D148" i="1"/>
  <c r="C29" i="4" s="1"/>
  <c r="E148" i="1"/>
  <c r="D29" i="4" s="1"/>
  <c r="F148" i="1"/>
  <c r="E29" i="4" s="1"/>
  <c r="G148" i="1"/>
  <c r="F29" i="4" s="1"/>
  <c r="H148" i="1"/>
  <c r="I148" i="1"/>
  <c r="H29" i="4" s="1"/>
  <c r="J148" i="1"/>
  <c r="I29" i="4" s="1"/>
  <c r="K148" i="1"/>
  <c r="J29" i="4" s="1"/>
  <c r="L148" i="1"/>
  <c r="K29" i="4" s="1"/>
  <c r="J29" i="2" s="1"/>
  <c r="M148" i="1"/>
  <c r="L29" i="4" s="1"/>
  <c r="N148" i="1"/>
  <c r="M29" i="4" s="1"/>
  <c r="O148" i="1"/>
  <c r="N29" i="4" s="1"/>
  <c r="P148" i="1"/>
  <c r="Q148" i="1"/>
  <c r="P29" i="4" s="1"/>
  <c r="R148" i="1"/>
  <c r="Q29" i="4" s="1"/>
  <c r="S148" i="1"/>
  <c r="R29" i="4" s="1"/>
  <c r="T148" i="1"/>
  <c r="S29" i="4" s="1"/>
  <c r="R29" i="2" s="1"/>
  <c r="U148" i="1"/>
  <c r="T29" i="4" s="1"/>
  <c r="V148" i="1"/>
  <c r="U29" i="4" s="1"/>
  <c r="W148" i="1"/>
  <c r="V29" i="4" s="1"/>
  <c r="X148" i="1"/>
  <c r="W29" i="4" s="1"/>
  <c r="V29" i="2" s="1"/>
  <c r="Y148" i="1"/>
  <c r="X29" i="4" s="1"/>
  <c r="Z148" i="1"/>
  <c r="Y29" i="4" s="1"/>
  <c r="AA148" i="1"/>
  <c r="Z29" i="4" s="1"/>
  <c r="AB148" i="1"/>
  <c r="AA29" i="4" s="1"/>
  <c r="Z29" i="2" s="1"/>
  <c r="AC148" i="1"/>
  <c r="AB29" i="4" s="1"/>
  <c r="AD148" i="1"/>
  <c r="AC29" i="4" s="1"/>
  <c r="AE148" i="1"/>
  <c r="AD29" i="4" s="1"/>
  <c r="AF148" i="1"/>
  <c r="AE29" i="4" s="1"/>
  <c r="AD29" i="2" s="1"/>
  <c r="AG148" i="1"/>
  <c r="AF29" i="4" s="1"/>
  <c r="AH148" i="1"/>
  <c r="AG29" i="4" s="1"/>
  <c r="AI148" i="1"/>
  <c r="AH29" i="4" s="1"/>
  <c r="C148" i="1"/>
  <c r="B29" i="4" s="1"/>
  <c r="D144" i="1"/>
  <c r="C28" i="4" s="1"/>
  <c r="E144" i="1"/>
  <c r="D28" i="4" s="1"/>
  <c r="F144" i="1"/>
  <c r="E28" i="4" s="1"/>
  <c r="G144" i="1"/>
  <c r="F28" i="4" s="1"/>
  <c r="H144" i="1"/>
  <c r="I144" i="1"/>
  <c r="H28" i="4" s="1"/>
  <c r="J144" i="1"/>
  <c r="I28" i="4" s="1"/>
  <c r="K144" i="1"/>
  <c r="J28" i="4" s="1"/>
  <c r="L144" i="1"/>
  <c r="K28" i="4" s="1"/>
  <c r="J28" i="2" s="1"/>
  <c r="M144" i="1"/>
  <c r="L28" i="4" s="1"/>
  <c r="N144" i="1"/>
  <c r="M28" i="4" s="1"/>
  <c r="L28" i="2" s="1"/>
  <c r="O144" i="1"/>
  <c r="N28" i="4" s="1"/>
  <c r="P144" i="1"/>
  <c r="Q144" i="1"/>
  <c r="P28" i="4" s="1"/>
  <c r="R144" i="1"/>
  <c r="Q28" i="4" s="1"/>
  <c r="S144" i="1"/>
  <c r="R28" i="4" s="1"/>
  <c r="T144" i="1"/>
  <c r="S28" i="4" s="1"/>
  <c r="R28" i="2" s="1"/>
  <c r="U144" i="1"/>
  <c r="T28" i="4" s="1"/>
  <c r="V144" i="1"/>
  <c r="U28" i="4" s="1"/>
  <c r="W144" i="1"/>
  <c r="V28" i="4" s="1"/>
  <c r="X144" i="1"/>
  <c r="W28" i="4" s="1"/>
  <c r="V28" i="2" s="1"/>
  <c r="Y144" i="1"/>
  <c r="X28" i="4" s="1"/>
  <c r="Z144" i="1"/>
  <c r="Y28" i="4" s="1"/>
  <c r="AA144" i="1"/>
  <c r="Z28" i="4" s="1"/>
  <c r="AB144" i="1"/>
  <c r="AA28" i="4" s="1"/>
  <c r="Z28" i="2" s="1"/>
  <c r="AC144" i="1"/>
  <c r="AB28" i="4" s="1"/>
  <c r="AD144" i="1"/>
  <c r="AC28" i="4" s="1"/>
  <c r="AE144" i="1"/>
  <c r="AD28" i="4" s="1"/>
  <c r="AF144" i="1"/>
  <c r="AE28" i="4" s="1"/>
  <c r="AD28" i="2" s="1"/>
  <c r="AG144" i="1"/>
  <c r="AF28" i="4" s="1"/>
  <c r="AH144" i="1"/>
  <c r="AG28" i="4" s="1"/>
  <c r="AI144" i="1"/>
  <c r="AH28" i="4" s="1"/>
  <c r="C144" i="1"/>
  <c r="B28" i="4" s="1"/>
  <c r="D139" i="1"/>
  <c r="C36" i="4" s="1"/>
  <c r="E139" i="1"/>
  <c r="D36" i="4" s="1"/>
  <c r="F139" i="1"/>
  <c r="E36" i="4" s="1"/>
  <c r="G139" i="1"/>
  <c r="F36" i="4" s="1"/>
  <c r="H139" i="1"/>
  <c r="I139" i="1"/>
  <c r="H36" i="4" s="1"/>
  <c r="J139" i="1"/>
  <c r="I36" i="4" s="1"/>
  <c r="K139" i="1"/>
  <c r="J36" i="4" s="1"/>
  <c r="L139" i="1"/>
  <c r="K36" i="4" s="1"/>
  <c r="J36" i="2" s="1"/>
  <c r="M139" i="1"/>
  <c r="L36" i="4" s="1"/>
  <c r="N139" i="1"/>
  <c r="M36" i="4" s="1"/>
  <c r="O139" i="1"/>
  <c r="N36" i="4" s="1"/>
  <c r="P139" i="1"/>
  <c r="Q139" i="1"/>
  <c r="P36" i="4" s="1"/>
  <c r="R139" i="1"/>
  <c r="Q36" i="4" s="1"/>
  <c r="S139" i="1"/>
  <c r="R36" i="4" s="1"/>
  <c r="T139" i="1"/>
  <c r="S36" i="4" s="1"/>
  <c r="R36" i="2" s="1"/>
  <c r="U139" i="1"/>
  <c r="T36" i="4" s="1"/>
  <c r="V139" i="1"/>
  <c r="U36" i="4" s="1"/>
  <c r="W139" i="1"/>
  <c r="V36" i="4" s="1"/>
  <c r="X139" i="1"/>
  <c r="W36" i="4" s="1"/>
  <c r="V36" i="2" s="1"/>
  <c r="Y139" i="1"/>
  <c r="X36" i="4" s="1"/>
  <c r="Z139" i="1"/>
  <c r="Y36" i="4" s="1"/>
  <c r="AA139" i="1"/>
  <c r="Z36" i="4" s="1"/>
  <c r="AB139" i="1"/>
  <c r="AA36" i="4" s="1"/>
  <c r="Z36" i="2" s="1"/>
  <c r="AC139" i="1"/>
  <c r="AB36" i="4" s="1"/>
  <c r="AD139" i="1"/>
  <c r="AC36" i="4" s="1"/>
  <c r="AE139" i="1"/>
  <c r="AD36" i="4" s="1"/>
  <c r="AF139" i="1"/>
  <c r="AE36" i="4" s="1"/>
  <c r="AD36" i="2" s="1"/>
  <c r="AG139" i="1"/>
  <c r="AF36" i="4" s="1"/>
  <c r="AH139" i="1"/>
  <c r="AG36" i="4" s="1"/>
  <c r="AI139" i="1"/>
  <c r="AH36" i="4" s="1"/>
  <c r="C139" i="1"/>
  <c r="B36" i="4" s="1"/>
  <c r="D130" i="1"/>
  <c r="C27" i="4" s="1"/>
  <c r="E130" i="1"/>
  <c r="D27" i="4" s="1"/>
  <c r="F130" i="1"/>
  <c r="E27" i="4" s="1"/>
  <c r="G130" i="1"/>
  <c r="F27" i="4" s="1"/>
  <c r="H130" i="1"/>
  <c r="I130" i="1"/>
  <c r="H27" i="4" s="1"/>
  <c r="J130" i="1"/>
  <c r="I27" i="4" s="1"/>
  <c r="K130" i="1"/>
  <c r="J27" i="4" s="1"/>
  <c r="L130" i="1"/>
  <c r="K27" i="4" s="1"/>
  <c r="J27" i="2" s="1"/>
  <c r="M130" i="1"/>
  <c r="L27" i="4" s="1"/>
  <c r="N130" i="1"/>
  <c r="M27" i="4" s="1"/>
  <c r="O130" i="1"/>
  <c r="N27" i="4" s="1"/>
  <c r="P130" i="1"/>
  <c r="Q130" i="1"/>
  <c r="P27" i="4" s="1"/>
  <c r="R130" i="1"/>
  <c r="Q27" i="4" s="1"/>
  <c r="S130" i="1"/>
  <c r="R27" i="4" s="1"/>
  <c r="T130" i="1"/>
  <c r="S27" i="4" s="1"/>
  <c r="R27" i="2" s="1"/>
  <c r="U130" i="1"/>
  <c r="T27" i="4" s="1"/>
  <c r="V130" i="1"/>
  <c r="U27" i="4" s="1"/>
  <c r="W130" i="1"/>
  <c r="V27" i="4" s="1"/>
  <c r="X130" i="1"/>
  <c r="W27" i="4" s="1"/>
  <c r="V27" i="2" s="1"/>
  <c r="Y130" i="1"/>
  <c r="X27" i="4" s="1"/>
  <c r="Z130" i="1"/>
  <c r="Y27" i="4" s="1"/>
  <c r="AA130" i="1"/>
  <c r="Z27" i="4" s="1"/>
  <c r="AB130" i="1"/>
  <c r="AA27" i="4" s="1"/>
  <c r="Z27" i="2" s="1"/>
  <c r="AC130" i="1"/>
  <c r="AB27" i="4" s="1"/>
  <c r="AD130" i="1"/>
  <c r="AC27" i="4" s="1"/>
  <c r="AE130" i="1"/>
  <c r="AD27" i="4" s="1"/>
  <c r="AF130" i="1"/>
  <c r="AE27" i="4" s="1"/>
  <c r="AD27" i="2" s="1"/>
  <c r="AG130" i="1"/>
  <c r="AF27" i="4" s="1"/>
  <c r="AH130" i="1"/>
  <c r="AG27" i="4" s="1"/>
  <c r="AI130" i="1"/>
  <c r="AH27" i="4" s="1"/>
  <c r="C130" i="1"/>
  <c r="B27" i="4" s="1"/>
  <c r="AI122" i="1"/>
  <c r="AH26" i="4" s="1"/>
  <c r="D122" i="1"/>
  <c r="C26" i="4" s="1"/>
  <c r="E122" i="1"/>
  <c r="D26" i="4" s="1"/>
  <c r="F122" i="1"/>
  <c r="E26" i="4" s="1"/>
  <c r="D26" i="2" s="1"/>
  <c r="G122" i="1"/>
  <c r="F26" i="4" s="1"/>
  <c r="H122" i="1"/>
  <c r="I122" i="1"/>
  <c r="H26" i="4" s="1"/>
  <c r="J122" i="1"/>
  <c r="I26" i="4" s="1"/>
  <c r="H26" i="2" s="1"/>
  <c r="K122" i="1"/>
  <c r="J26" i="4" s="1"/>
  <c r="L122" i="1"/>
  <c r="K26" i="4" s="1"/>
  <c r="J26" i="2" s="1"/>
  <c r="M122" i="1"/>
  <c r="L26" i="4" s="1"/>
  <c r="N122" i="1"/>
  <c r="M26" i="4" s="1"/>
  <c r="L26" i="2" s="1"/>
  <c r="O122" i="1"/>
  <c r="N26" i="4" s="1"/>
  <c r="P122" i="1"/>
  <c r="Q122" i="1"/>
  <c r="P26" i="4" s="1"/>
  <c r="R122" i="1"/>
  <c r="Q26" i="4" s="1"/>
  <c r="P26" i="2" s="1"/>
  <c r="S122" i="1"/>
  <c r="R26" i="4" s="1"/>
  <c r="T122" i="1"/>
  <c r="S26" i="4" s="1"/>
  <c r="R26" i="2" s="1"/>
  <c r="U122" i="1"/>
  <c r="T26" i="4" s="1"/>
  <c r="V122" i="1"/>
  <c r="U26" i="4" s="1"/>
  <c r="T26" i="2" s="1"/>
  <c r="W122" i="1"/>
  <c r="V26" i="4" s="1"/>
  <c r="X122" i="1"/>
  <c r="W26" i="4" s="1"/>
  <c r="V26" i="2" s="1"/>
  <c r="Y122" i="1"/>
  <c r="X26" i="4" s="1"/>
  <c r="Z122" i="1"/>
  <c r="Y26" i="4" s="1"/>
  <c r="X26" i="2" s="1"/>
  <c r="AA122" i="1"/>
  <c r="Z26" i="4" s="1"/>
  <c r="AB122" i="1"/>
  <c r="AA26" i="4" s="1"/>
  <c r="Z26" i="2" s="1"/>
  <c r="AC122" i="1"/>
  <c r="AB26" i="4" s="1"/>
  <c r="AD122" i="1"/>
  <c r="AC26" i="4" s="1"/>
  <c r="AB26" i="2" s="1"/>
  <c r="AE122" i="1"/>
  <c r="AD26" i="4" s="1"/>
  <c r="AF122" i="1"/>
  <c r="AE26" i="4" s="1"/>
  <c r="AD26" i="2" s="1"/>
  <c r="AG122" i="1"/>
  <c r="AF26" i="4" s="1"/>
  <c r="AH122" i="1"/>
  <c r="AG26" i="4" s="1"/>
  <c r="AF26" i="2" s="1"/>
  <c r="C122" i="1"/>
  <c r="B26" i="4" s="1"/>
  <c r="D119" i="1"/>
  <c r="C25" i="4" s="1"/>
  <c r="E119" i="1"/>
  <c r="D25" i="4" s="1"/>
  <c r="F119" i="1"/>
  <c r="E25" i="4" s="1"/>
  <c r="D25" i="2" s="1"/>
  <c r="G119" i="1"/>
  <c r="F25" i="4" s="1"/>
  <c r="H119" i="1"/>
  <c r="I119" i="1"/>
  <c r="H25" i="4" s="1"/>
  <c r="J119" i="1"/>
  <c r="I25" i="4" s="1"/>
  <c r="H25" i="2" s="1"/>
  <c r="K119" i="1"/>
  <c r="J25" i="4" s="1"/>
  <c r="L119" i="1"/>
  <c r="K25" i="4" s="1"/>
  <c r="J25" i="2" s="1"/>
  <c r="M119" i="1"/>
  <c r="L25" i="4" s="1"/>
  <c r="N119" i="1"/>
  <c r="M25" i="4" s="1"/>
  <c r="L25" i="2" s="1"/>
  <c r="O119" i="1"/>
  <c r="N25" i="4" s="1"/>
  <c r="P119" i="1"/>
  <c r="Q119" i="1"/>
  <c r="P25" i="4" s="1"/>
  <c r="R119" i="1"/>
  <c r="Q25" i="4" s="1"/>
  <c r="P25" i="2" s="1"/>
  <c r="S119" i="1"/>
  <c r="R25" i="4" s="1"/>
  <c r="T119" i="1"/>
  <c r="S25" i="4" s="1"/>
  <c r="R25" i="2" s="1"/>
  <c r="U119" i="1"/>
  <c r="T25" i="4" s="1"/>
  <c r="V119" i="1"/>
  <c r="U25" i="4" s="1"/>
  <c r="T25" i="2" s="1"/>
  <c r="W119" i="1"/>
  <c r="V25" i="4" s="1"/>
  <c r="X119" i="1"/>
  <c r="W25" i="4" s="1"/>
  <c r="V25" i="2" s="1"/>
  <c r="Y119" i="1"/>
  <c r="X25" i="4" s="1"/>
  <c r="Z119" i="1"/>
  <c r="Y25" i="4" s="1"/>
  <c r="X25" i="2" s="1"/>
  <c r="AA119" i="1"/>
  <c r="Z25" i="4" s="1"/>
  <c r="AB119" i="1"/>
  <c r="AA25" i="4" s="1"/>
  <c r="Z25" i="2" s="1"/>
  <c r="AC119" i="1"/>
  <c r="AB25" i="4" s="1"/>
  <c r="AD119" i="1"/>
  <c r="AC25" i="4" s="1"/>
  <c r="AB25" i="2" s="1"/>
  <c r="AE119" i="1"/>
  <c r="AD25" i="4" s="1"/>
  <c r="AF119" i="1"/>
  <c r="AE25" i="4" s="1"/>
  <c r="AD25" i="2" s="1"/>
  <c r="AG119" i="1"/>
  <c r="AF25" i="4" s="1"/>
  <c r="AH119" i="1"/>
  <c r="AG25" i="4" s="1"/>
  <c r="AF25" i="2" s="1"/>
  <c r="AI119" i="1"/>
  <c r="AH25" i="4" s="1"/>
  <c r="C119" i="1"/>
  <c r="B25" i="4" s="1"/>
  <c r="D115" i="1"/>
  <c r="C24" i="4" s="1"/>
  <c r="E115" i="1"/>
  <c r="D24" i="4" s="1"/>
  <c r="C24" i="2" s="1"/>
  <c r="F115" i="1"/>
  <c r="E24" i="4" s="1"/>
  <c r="G115" i="1"/>
  <c r="F24" i="4" s="1"/>
  <c r="H115" i="1"/>
  <c r="I115" i="1"/>
  <c r="H24" i="4" s="1"/>
  <c r="G24" i="2" s="1"/>
  <c r="J115" i="1"/>
  <c r="I24" i="4" s="1"/>
  <c r="K115" i="1"/>
  <c r="J24" i="4" s="1"/>
  <c r="L115" i="1"/>
  <c r="K24" i="4" s="1"/>
  <c r="J24" i="2" s="1"/>
  <c r="M115" i="1"/>
  <c r="L24" i="4" s="1"/>
  <c r="K24" i="2" s="1"/>
  <c r="N115" i="1"/>
  <c r="M24" i="4" s="1"/>
  <c r="O115" i="1"/>
  <c r="N24" i="4" s="1"/>
  <c r="P115" i="1"/>
  <c r="Q115" i="1"/>
  <c r="P24" i="4" s="1"/>
  <c r="O24" i="2" s="1"/>
  <c r="R115" i="1"/>
  <c r="Q24" i="4" s="1"/>
  <c r="S115" i="1"/>
  <c r="R24" i="4" s="1"/>
  <c r="T115" i="1"/>
  <c r="S24" i="4" s="1"/>
  <c r="R24" i="2" s="1"/>
  <c r="U115" i="1"/>
  <c r="T24" i="4" s="1"/>
  <c r="S24" i="2" s="1"/>
  <c r="V115" i="1"/>
  <c r="U24" i="4" s="1"/>
  <c r="W115" i="1"/>
  <c r="V24" i="4" s="1"/>
  <c r="X115" i="1"/>
  <c r="W24" i="4" s="1"/>
  <c r="V24" i="2" s="1"/>
  <c r="Y115" i="1"/>
  <c r="X24" i="4" s="1"/>
  <c r="W24" i="2" s="1"/>
  <c r="Z115" i="1"/>
  <c r="Y24" i="4" s="1"/>
  <c r="AA115" i="1"/>
  <c r="Z24" i="4" s="1"/>
  <c r="AB115" i="1"/>
  <c r="AA24" i="4" s="1"/>
  <c r="Z24" i="2" s="1"/>
  <c r="AC115" i="1"/>
  <c r="AB24" i="4" s="1"/>
  <c r="AA24" i="2" s="1"/>
  <c r="AD115" i="1"/>
  <c r="AC24" i="4" s="1"/>
  <c r="AE115" i="1"/>
  <c r="AD24" i="4" s="1"/>
  <c r="AF115" i="1"/>
  <c r="AE24" i="4" s="1"/>
  <c r="AD24" i="2" s="1"/>
  <c r="AG115" i="1"/>
  <c r="AF24" i="4" s="1"/>
  <c r="AE24" i="2" s="1"/>
  <c r="AH115" i="1"/>
  <c r="AG24" i="4" s="1"/>
  <c r="AI115" i="1"/>
  <c r="AH24" i="4" s="1"/>
  <c r="C115" i="1"/>
  <c r="B24" i="4" s="1"/>
  <c r="D111" i="1"/>
  <c r="C23" i="4" s="1"/>
  <c r="E111" i="1"/>
  <c r="D23" i="4" s="1"/>
  <c r="F111" i="1"/>
  <c r="E23" i="4" s="1"/>
  <c r="G111" i="1"/>
  <c r="F23" i="4" s="1"/>
  <c r="H111" i="1"/>
  <c r="I111" i="1"/>
  <c r="H23" i="4" s="1"/>
  <c r="J111" i="1"/>
  <c r="I23" i="4" s="1"/>
  <c r="K111" i="1"/>
  <c r="J23" i="4" s="1"/>
  <c r="L111" i="1"/>
  <c r="K23" i="4" s="1"/>
  <c r="J23" i="2" s="1"/>
  <c r="M111" i="1"/>
  <c r="L23" i="4" s="1"/>
  <c r="N111" i="1"/>
  <c r="M23" i="4" s="1"/>
  <c r="O111" i="1"/>
  <c r="N23" i="4" s="1"/>
  <c r="P111" i="1"/>
  <c r="Q111" i="1"/>
  <c r="P23" i="4" s="1"/>
  <c r="R111" i="1"/>
  <c r="Q23" i="4" s="1"/>
  <c r="S111" i="1"/>
  <c r="R23" i="4" s="1"/>
  <c r="T111" i="1"/>
  <c r="S23" i="4" s="1"/>
  <c r="R23" i="2" s="1"/>
  <c r="U111" i="1"/>
  <c r="T23" i="4" s="1"/>
  <c r="V111" i="1"/>
  <c r="U23" i="4" s="1"/>
  <c r="W111" i="1"/>
  <c r="V23" i="4" s="1"/>
  <c r="X111" i="1"/>
  <c r="W23" i="4" s="1"/>
  <c r="V23" i="2" s="1"/>
  <c r="Y111" i="1"/>
  <c r="X23" i="4" s="1"/>
  <c r="Z111" i="1"/>
  <c r="Y23" i="4" s="1"/>
  <c r="AA111" i="1"/>
  <c r="Z23" i="4" s="1"/>
  <c r="AB111" i="1"/>
  <c r="AA23" i="4" s="1"/>
  <c r="Z23" i="2" s="1"/>
  <c r="AC111" i="1"/>
  <c r="AB23" i="4" s="1"/>
  <c r="AD111" i="1"/>
  <c r="AC23" i="4" s="1"/>
  <c r="AE111" i="1"/>
  <c r="AD23" i="4" s="1"/>
  <c r="AF111" i="1"/>
  <c r="AE23" i="4" s="1"/>
  <c r="AD23" i="2" s="1"/>
  <c r="AG111" i="1"/>
  <c r="AF23" i="4" s="1"/>
  <c r="AH111" i="1"/>
  <c r="AG23" i="4" s="1"/>
  <c r="AI111" i="1"/>
  <c r="AH23" i="4" s="1"/>
  <c r="C111" i="1"/>
  <c r="B23" i="4" s="1"/>
  <c r="D106" i="1"/>
  <c r="C22" i="4" s="1"/>
  <c r="E106" i="1"/>
  <c r="D22" i="4" s="1"/>
  <c r="F106" i="1"/>
  <c r="E22" i="4" s="1"/>
  <c r="G106" i="1"/>
  <c r="F22" i="4" s="1"/>
  <c r="H106" i="1"/>
  <c r="I106" i="1"/>
  <c r="H22" i="4" s="1"/>
  <c r="J106" i="1"/>
  <c r="I22" i="4" s="1"/>
  <c r="K106" i="1"/>
  <c r="J22" i="4" s="1"/>
  <c r="L106" i="1"/>
  <c r="K22" i="4" s="1"/>
  <c r="J22" i="2" s="1"/>
  <c r="M106" i="1"/>
  <c r="L22" i="4" s="1"/>
  <c r="N106" i="1"/>
  <c r="M22" i="4" s="1"/>
  <c r="O106" i="1"/>
  <c r="N22" i="4" s="1"/>
  <c r="P106" i="1"/>
  <c r="Q106" i="1"/>
  <c r="P22" i="4" s="1"/>
  <c r="R106" i="1"/>
  <c r="Q22" i="4" s="1"/>
  <c r="S106" i="1"/>
  <c r="R22" i="4" s="1"/>
  <c r="T106" i="1"/>
  <c r="S22" i="4" s="1"/>
  <c r="R22" i="2" s="1"/>
  <c r="U106" i="1"/>
  <c r="T22" i="4" s="1"/>
  <c r="V106" i="1"/>
  <c r="U22" i="4" s="1"/>
  <c r="W106" i="1"/>
  <c r="V22" i="4" s="1"/>
  <c r="X106" i="1"/>
  <c r="W22" i="4" s="1"/>
  <c r="V22" i="2" s="1"/>
  <c r="Y106" i="1"/>
  <c r="X22" i="4" s="1"/>
  <c r="Z106" i="1"/>
  <c r="Y22" i="4" s="1"/>
  <c r="AA106" i="1"/>
  <c r="Z22" i="4" s="1"/>
  <c r="AB106" i="1"/>
  <c r="AA22" i="4" s="1"/>
  <c r="Z22" i="2" s="1"/>
  <c r="AC106" i="1"/>
  <c r="AB22" i="4" s="1"/>
  <c r="AD106" i="1"/>
  <c r="AC22" i="4" s="1"/>
  <c r="AE106" i="1"/>
  <c r="AD22" i="4" s="1"/>
  <c r="AF106" i="1"/>
  <c r="AE22" i="4" s="1"/>
  <c r="AD22" i="2" s="1"/>
  <c r="AG106" i="1"/>
  <c r="AF22" i="4" s="1"/>
  <c r="AH106" i="1"/>
  <c r="AG22" i="4" s="1"/>
  <c r="AI106" i="1"/>
  <c r="AH22" i="4" s="1"/>
  <c r="C106" i="1"/>
  <c r="B22" i="4" s="1"/>
  <c r="D101" i="1"/>
  <c r="C21" i="4" s="1"/>
  <c r="E101" i="1"/>
  <c r="D21" i="4" s="1"/>
  <c r="F101" i="1"/>
  <c r="E21" i="4" s="1"/>
  <c r="D21" i="2" s="1"/>
  <c r="G101" i="1"/>
  <c r="F21" i="4" s="1"/>
  <c r="H101" i="1"/>
  <c r="I101" i="1"/>
  <c r="H21" i="4" s="1"/>
  <c r="J101" i="1"/>
  <c r="I21" i="4" s="1"/>
  <c r="H21" i="2" s="1"/>
  <c r="K101" i="1"/>
  <c r="J21" i="4" s="1"/>
  <c r="L101" i="1"/>
  <c r="K21" i="4" s="1"/>
  <c r="J21" i="2" s="1"/>
  <c r="M101" i="1"/>
  <c r="L21" i="4" s="1"/>
  <c r="N101" i="1"/>
  <c r="M21" i="4" s="1"/>
  <c r="L21" i="2" s="1"/>
  <c r="O101" i="1"/>
  <c r="N21" i="4" s="1"/>
  <c r="P101" i="1"/>
  <c r="Q101" i="1"/>
  <c r="P21" i="4" s="1"/>
  <c r="R101" i="1"/>
  <c r="Q21" i="4" s="1"/>
  <c r="P21" i="2" s="1"/>
  <c r="S101" i="1"/>
  <c r="R21" i="4" s="1"/>
  <c r="T101" i="1"/>
  <c r="S21" i="4" s="1"/>
  <c r="R21" i="2" s="1"/>
  <c r="U101" i="1"/>
  <c r="T21" i="4" s="1"/>
  <c r="V101" i="1"/>
  <c r="U21" i="4" s="1"/>
  <c r="T21" i="2" s="1"/>
  <c r="W101" i="1"/>
  <c r="V21" i="4" s="1"/>
  <c r="X101" i="1"/>
  <c r="W21" i="4" s="1"/>
  <c r="V21" i="2" s="1"/>
  <c r="Y101" i="1"/>
  <c r="X21" i="4" s="1"/>
  <c r="Z101" i="1"/>
  <c r="Y21" i="4" s="1"/>
  <c r="X21" i="2" s="1"/>
  <c r="AA101" i="1"/>
  <c r="Z21" i="4" s="1"/>
  <c r="AB101" i="1"/>
  <c r="AA21" i="4" s="1"/>
  <c r="Z21" i="2" s="1"/>
  <c r="AC101" i="1"/>
  <c r="AB21" i="4" s="1"/>
  <c r="AD101" i="1"/>
  <c r="AC21" i="4" s="1"/>
  <c r="AB21" i="2" s="1"/>
  <c r="AE101" i="1"/>
  <c r="AD21" i="4" s="1"/>
  <c r="AF101" i="1"/>
  <c r="AE21" i="4" s="1"/>
  <c r="AD21" i="2" s="1"/>
  <c r="AG101" i="1"/>
  <c r="AF21" i="4" s="1"/>
  <c r="AH101" i="1"/>
  <c r="AG21" i="4" s="1"/>
  <c r="AF21" i="2" s="1"/>
  <c r="AI101" i="1"/>
  <c r="AH21" i="4" s="1"/>
  <c r="C101" i="1"/>
  <c r="B21" i="4" s="1"/>
  <c r="D96" i="1"/>
  <c r="C20" i="4" s="1"/>
  <c r="E96" i="1"/>
  <c r="D20" i="4" s="1"/>
  <c r="C20" i="2" s="1"/>
  <c r="F96" i="1"/>
  <c r="E20" i="4" s="1"/>
  <c r="G96" i="1"/>
  <c r="F20" i="4" s="1"/>
  <c r="H96" i="1"/>
  <c r="I96" i="1"/>
  <c r="H20" i="4" s="1"/>
  <c r="G20" i="2" s="1"/>
  <c r="J96" i="1"/>
  <c r="I20" i="4" s="1"/>
  <c r="K96" i="1"/>
  <c r="J20" i="4" s="1"/>
  <c r="L96" i="1"/>
  <c r="K20" i="4" s="1"/>
  <c r="J20" i="2" s="1"/>
  <c r="M96" i="1"/>
  <c r="L20" i="4" s="1"/>
  <c r="K20" i="2" s="1"/>
  <c r="N96" i="1"/>
  <c r="M20" i="4" s="1"/>
  <c r="O96" i="1"/>
  <c r="N20" i="4" s="1"/>
  <c r="P96" i="1"/>
  <c r="Q96" i="1"/>
  <c r="P20" i="4" s="1"/>
  <c r="O20" i="2" s="1"/>
  <c r="R96" i="1"/>
  <c r="Q20" i="4" s="1"/>
  <c r="S96" i="1"/>
  <c r="R20" i="4" s="1"/>
  <c r="T96" i="1"/>
  <c r="S20" i="4" s="1"/>
  <c r="R20" i="2" s="1"/>
  <c r="U96" i="1"/>
  <c r="T20" i="4" s="1"/>
  <c r="S20" i="2" s="1"/>
  <c r="V96" i="1"/>
  <c r="U20" i="4" s="1"/>
  <c r="W96" i="1"/>
  <c r="V20" i="4" s="1"/>
  <c r="X96" i="1"/>
  <c r="W20" i="4" s="1"/>
  <c r="V20" i="2" s="1"/>
  <c r="Y96" i="1"/>
  <c r="X20" i="4" s="1"/>
  <c r="W20" i="2" s="1"/>
  <c r="Z96" i="1"/>
  <c r="Y20" i="4" s="1"/>
  <c r="AA96" i="1"/>
  <c r="Z20" i="4" s="1"/>
  <c r="AB96" i="1"/>
  <c r="AA20" i="4" s="1"/>
  <c r="Z20" i="2" s="1"/>
  <c r="AC96" i="1"/>
  <c r="AB20" i="4" s="1"/>
  <c r="AA20" i="2" s="1"/>
  <c r="AD96" i="1"/>
  <c r="AC20" i="4" s="1"/>
  <c r="AE96" i="1"/>
  <c r="AD20" i="4" s="1"/>
  <c r="AF96" i="1"/>
  <c r="AE20" i="4" s="1"/>
  <c r="AD20" i="2" s="1"/>
  <c r="AG96" i="1"/>
  <c r="AF20" i="4" s="1"/>
  <c r="AE20" i="2" s="1"/>
  <c r="AH96" i="1"/>
  <c r="AG20" i="4" s="1"/>
  <c r="AI96" i="1"/>
  <c r="AH20" i="4" s="1"/>
  <c r="C96" i="1"/>
  <c r="B20" i="4" s="1"/>
  <c r="D89" i="1"/>
  <c r="C19" i="4" s="1"/>
  <c r="E89" i="1"/>
  <c r="D19" i="4" s="1"/>
  <c r="F89" i="1"/>
  <c r="E19" i="4" s="1"/>
  <c r="G89" i="1"/>
  <c r="F19" i="4" s="1"/>
  <c r="H89" i="1"/>
  <c r="I89" i="1"/>
  <c r="H19" i="4" s="1"/>
  <c r="J89" i="1"/>
  <c r="I19" i="4" s="1"/>
  <c r="K89" i="1"/>
  <c r="J19" i="4" s="1"/>
  <c r="L89" i="1"/>
  <c r="K19" i="4" s="1"/>
  <c r="J19" i="2" s="1"/>
  <c r="M89" i="1"/>
  <c r="L19" i="4" s="1"/>
  <c r="N89" i="1"/>
  <c r="M19" i="4" s="1"/>
  <c r="O89" i="1"/>
  <c r="N19" i="4" s="1"/>
  <c r="P89" i="1"/>
  <c r="Q89" i="1"/>
  <c r="P19" i="4" s="1"/>
  <c r="R89" i="1"/>
  <c r="Q19" i="4" s="1"/>
  <c r="S89" i="1"/>
  <c r="R19" i="4" s="1"/>
  <c r="T89" i="1"/>
  <c r="S19" i="4" s="1"/>
  <c r="R19" i="2" s="1"/>
  <c r="U89" i="1"/>
  <c r="T19" i="4" s="1"/>
  <c r="V89" i="1"/>
  <c r="U19" i="4" s="1"/>
  <c r="W89" i="1"/>
  <c r="V19" i="4" s="1"/>
  <c r="X89" i="1"/>
  <c r="W19" i="4" s="1"/>
  <c r="V19" i="2" s="1"/>
  <c r="Y89" i="1"/>
  <c r="X19" i="4" s="1"/>
  <c r="Z89" i="1"/>
  <c r="Y19" i="4" s="1"/>
  <c r="AA89" i="1"/>
  <c r="Z19" i="4" s="1"/>
  <c r="AB89" i="1"/>
  <c r="AA19" i="4" s="1"/>
  <c r="Z19" i="2" s="1"/>
  <c r="AC89" i="1"/>
  <c r="AB19" i="4" s="1"/>
  <c r="AD89" i="1"/>
  <c r="AC19" i="4" s="1"/>
  <c r="AE89" i="1"/>
  <c r="AD19" i="4" s="1"/>
  <c r="AF89" i="1"/>
  <c r="AE19" i="4" s="1"/>
  <c r="AD19" i="2" s="1"/>
  <c r="AG89" i="1"/>
  <c r="AF19" i="4" s="1"/>
  <c r="AH89" i="1"/>
  <c r="AG19" i="4" s="1"/>
  <c r="AI89" i="1"/>
  <c r="AH19" i="4" s="1"/>
  <c r="C89" i="1"/>
  <c r="B19" i="4" s="1"/>
  <c r="D84" i="1"/>
  <c r="C33" i="4" s="1"/>
  <c r="E84" i="1"/>
  <c r="D33" i="4" s="1"/>
  <c r="F84" i="1"/>
  <c r="E33" i="4" s="1"/>
  <c r="G84" i="1"/>
  <c r="F33" i="4" s="1"/>
  <c r="H84" i="1"/>
  <c r="I84" i="1"/>
  <c r="H33" i="4" s="1"/>
  <c r="J84" i="1"/>
  <c r="I33" i="4" s="1"/>
  <c r="K84" i="1"/>
  <c r="J33" i="4" s="1"/>
  <c r="L84" i="1"/>
  <c r="K33" i="4" s="1"/>
  <c r="J33" i="2" s="1"/>
  <c r="M84" i="1"/>
  <c r="L33" i="4" s="1"/>
  <c r="N84" i="1"/>
  <c r="M33" i="4" s="1"/>
  <c r="O84" i="1"/>
  <c r="N33" i="4" s="1"/>
  <c r="P84" i="1"/>
  <c r="Q84" i="1"/>
  <c r="P33" i="4" s="1"/>
  <c r="R84" i="1"/>
  <c r="Q33" i="4" s="1"/>
  <c r="S84" i="1"/>
  <c r="R33" i="4" s="1"/>
  <c r="T84" i="1"/>
  <c r="S33" i="4" s="1"/>
  <c r="R33" i="2" s="1"/>
  <c r="U84" i="1"/>
  <c r="T33" i="4" s="1"/>
  <c r="V84" i="1"/>
  <c r="U33" i="4" s="1"/>
  <c r="W84" i="1"/>
  <c r="V33" i="4" s="1"/>
  <c r="X84" i="1"/>
  <c r="W33" i="4" s="1"/>
  <c r="V33" i="2" s="1"/>
  <c r="Y84" i="1"/>
  <c r="X33" i="4" s="1"/>
  <c r="Z84" i="1"/>
  <c r="Y33" i="4" s="1"/>
  <c r="AA84" i="1"/>
  <c r="Z33" i="4" s="1"/>
  <c r="AB84" i="1"/>
  <c r="AA33" i="4" s="1"/>
  <c r="Z33" i="2" s="1"/>
  <c r="AC84" i="1"/>
  <c r="AB33" i="4" s="1"/>
  <c r="AD84" i="1"/>
  <c r="AC33" i="4" s="1"/>
  <c r="AE84" i="1"/>
  <c r="AD33" i="4" s="1"/>
  <c r="AF84" i="1"/>
  <c r="AE33" i="4" s="1"/>
  <c r="AD33" i="2" s="1"/>
  <c r="AG84" i="1"/>
  <c r="AF33" i="4" s="1"/>
  <c r="AH84" i="1"/>
  <c r="AG33" i="4" s="1"/>
  <c r="AI84" i="1"/>
  <c r="AH33" i="4" s="1"/>
  <c r="C84" i="1"/>
  <c r="B33" i="4" s="1"/>
  <c r="D77" i="1"/>
  <c r="C32" i="4" s="1"/>
  <c r="E77" i="1"/>
  <c r="D32" i="4" s="1"/>
  <c r="F77" i="1"/>
  <c r="E32" i="4" s="1"/>
  <c r="G77" i="1"/>
  <c r="F32" i="4" s="1"/>
  <c r="H77" i="1"/>
  <c r="I77" i="1"/>
  <c r="H32" i="4" s="1"/>
  <c r="J77" i="1"/>
  <c r="I32" i="4" s="1"/>
  <c r="K77" i="1"/>
  <c r="J32" i="4" s="1"/>
  <c r="L77" i="1"/>
  <c r="K32" i="4" s="1"/>
  <c r="J32" i="2" s="1"/>
  <c r="M77" i="1"/>
  <c r="L32" i="4" s="1"/>
  <c r="N77" i="1"/>
  <c r="M32" i="4" s="1"/>
  <c r="O77" i="1"/>
  <c r="N32" i="4" s="1"/>
  <c r="P77" i="1"/>
  <c r="Q77" i="1"/>
  <c r="R77" i="1"/>
  <c r="S77" i="1"/>
  <c r="R32" i="4" s="1"/>
  <c r="T77" i="1"/>
  <c r="S32" i="4" s="1"/>
  <c r="R32" i="2" s="1"/>
  <c r="U77" i="1"/>
  <c r="T32" i="4" s="1"/>
  <c r="V77" i="1"/>
  <c r="U32" i="4" s="1"/>
  <c r="W77" i="1"/>
  <c r="V32" i="4" s="1"/>
  <c r="X77" i="1"/>
  <c r="W32" i="4" s="1"/>
  <c r="V32" i="2" s="1"/>
  <c r="Y77" i="1"/>
  <c r="X32" i="4" s="1"/>
  <c r="Z77" i="1"/>
  <c r="Y32" i="4" s="1"/>
  <c r="AA77" i="1"/>
  <c r="Z32" i="4" s="1"/>
  <c r="AB77" i="1"/>
  <c r="AA32" i="4" s="1"/>
  <c r="Z32" i="2" s="1"/>
  <c r="AC77" i="1"/>
  <c r="AB32" i="4" s="1"/>
  <c r="AD77" i="1"/>
  <c r="AC32" i="4" s="1"/>
  <c r="AE77" i="1"/>
  <c r="AD32" i="4" s="1"/>
  <c r="AF77" i="1"/>
  <c r="AE32" i="4" s="1"/>
  <c r="AD32" i="2" s="1"/>
  <c r="AG77" i="1"/>
  <c r="AF32" i="4" s="1"/>
  <c r="AH77" i="1"/>
  <c r="AG32" i="4" s="1"/>
  <c r="AI77" i="1"/>
  <c r="AH32" i="4" s="1"/>
  <c r="C77" i="1"/>
  <c r="B32" i="4" s="1"/>
  <c r="D72" i="1"/>
  <c r="C18" i="4" s="1"/>
  <c r="E72" i="1"/>
  <c r="D18" i="4" s="1"/>
  <c r="C18" i="2" s="1"/>
  <c r="F72" i="1"/>
  <c r="E18" i="4" s="1"/>
  <c r="G72" i="1"/>
  <c r="F18" i="4" s="1"/>
  <c r="H72" i="1"/>
  <c r="I72" i="1"/>
  <c r="H18" i="4" s="1"/>
  <c r="J72" i="1"/>
  <c r="I18" i="4" s="1"/>
  <c r="K72" i="1"/>
  <c r="J18" i="4" s="1"/>
  <c r="L72" i="1"/>
  <c r="K18" i="4" s="1"/>
  <c r="J18" i="2" s="1"/>
  <c r="M72" i="1"/>
  <c r="L18" i="4" s="1"/>
  <c r="K18" i="2" s="1"/>
  <c r="N72" i="1"/>
  <c r="M18" i="4" s="1"/>
  <c r="O72" i="1"/>
  <c r="N18" i="4" s="1"/>
  <c r="P72" i="1"/>
  <c r="Q72" i="1"/>
  <c r="P18" i="4" s="1"/>
  <c r="R72" i="1"/>
  <c r="Q18" i="4" s="1"/>
  <c r="S72" i="1"/>
  <c r="R18" i="4" s="1"/>
  <c r="T72" i="1"/>
  <c r="S18" i="4" s="1"/>
  <c r="R18" i="2" s="1"/>
  <c r="U72" i="1"/>
  <c r="T18" i="4" s="1"/>
  <c r="V72" i="1"/>
  <c r="U18" i="4" s="1"/>
  <c r="W72" i="1"/>
  <c r="V18" i="4" s="1"/>
  <c r="X72" i="1"/>
  <c r="W18" i="4" s="1"/>
  <c r="V18" i="2" s="1"/>
  <c r="Y72" i="1"/>
  <c r="X18" i="4" s="1"/>
  <c r="Z72" i="1"/>
  <c r="Y18" i="4" s="1"/>
  <c r="AA72" i="1"/>
  <c r="Z18" i="4" s="1"/>
  <c r="AB72" i="1"/>
  <c r="AA18" i="4" s="1"/>
  <c r="Z18" i="2" s="1"/>
  <c r="AC72" i="1"/>
  <c r="AB18" i="4" s="1"/>
  <c r="AD72" i="1"/>
  <c r="AC18" i="4" s="1"/>
  <c r="AE72" i="1"/>
  <c r="AD18" i="4" s="1"/>
  <c r="AF72" i="1"/>
  <c r="AE18" i="4" s="1"/>
  <c r="AD18" i="2" s="1"/>
  <c r="AG72" i="1"/>
  <c r="AF18" i="4" s="1"/>
  <c r="AH72" i="1"/>
  <c r="AG18" i="4" s="1"/>
  <c r="AI72" i="1"/>
  <c r="AH18" i="4" s="1"/>
  <c r="C72" i="1"/>
  <c r="B18" i="4" s="1"/>
  <c r="D67" i="1"/>
  <c r="C17" i="4" s="1"/>
  <c r="E67" i="1"/>
  <c r="D17" i="4" s="1"/>
  <c r="F67" i="1"/>
  <c r="E17" i="4" s="1"/>
  <c r="G67" i="1"/>
  <c r="F17" i="4" s="1"/>
  <c r="H67" i="1"/>
  <c r="I67" i="1"/>
  <c r="H17" i="4" s="1"/>
  <c r="J67" i="1"/>
  <c r="I17" i="4" s="1"/>
  <c r="K67" i="1"/>
  <c r="J17" i="4" s="1"/>
  <c r="L67" i="1"/>
  <c r="K17" i="4" s="1"/>
  <c r="J17" i="2" s="1"/>
  <c r="M67" i="1"/>
  <c r="L17" i="4" s="1"/>
  <c r="N67" i="1"/>
  <c r="M17" i="4" s="1"/>
  <c r="O67" i="1"/>
  <c r="N17" i="4" s="1"/>
  <c r="P67" i="1"/>
  <c r="Q67" i="1"/>
  <c r="P17" i="4" s="1"/>
  <c r="R67" i="1"/>
  <c r="Q17" i="4" s="1"/>
  <c r="S67" i="1"/>
  <c r="R17" i="4" s="1"/>
  <c r="T67" i="1"/>
  <c r="S17" i="4" s="1"/>
  <c r="R17" i="2" s="1"/>
  <c r="U67" i="1"/>
  <c r="T17" i="4" s="1"/>
  <c r="V67" i="1"/>
  <c r="U17" i="4" s="1"/>
  <c r="W67" i="1"/>
  <c r="V17" i="4" s="1"/>
  <c r="X67" i="1"/>
  <c r="W17" i="4" s="1"/>
  <c r="V17" i="2" s="1"/>
  <c r="Y67" i="1"/>
  <c r="X17" i="4" s="1"/>
  <c r="Z67" i="1"/>
  <c r="Y17" i="4" s="1"/>
  <c r="AA67" i="1"/>
  <c r="Z17" i="4" s="1"/>
  <c r="AB67" i="1"/>
  <c r="AA17" i="4" s="1"/>
  <c r="Z17" i="2" s="1"/>
  <c r="AC67" i="1"/>
  <c r="AB17" i="4" s="1"/>
  <c r="AD67" i="1"/>
  <c r="AC17" i="4" s="1"/>
  <c r="AE67" i="1"/>
  <c r="AD17" i="4" s="1"/>
  <c r="AF67" i="1"/>
  <c r="AE17" i="4" s="1"/>
  <c r="AD17" i="2" s="1"/>
  <c r="AG67" i="1"/>
  <c r="AF17" i="4" s="1"/>
  <c r="AH67" i="1"/>
  <c r="AG17" i="4" s="1"/>
  <c r="AI67" i="1"/>
  <c r="AH17" i="4" s="1"/>
  <c r="C67" i="1"/>
  <c r="B17" i="4" s="1"/>
  <c r="D62" i="1"/>
  <c r="C16" i="4" s="1"/>
  <c r="E62" i="1"/>
  <c r="D16" i="4" s="1"/>
  <c r="F62" i="1"/>
  <c r="E16" i="4" s="1"/>
  <c r="G62" i="1"/>
  <c r="F16" i="4" s="1"/>
  <c r="H62" i="1"/>
  <c r="I62" i="1"/>
  <c r="H16" i="4" s="1"/>
  <c r="J62" i="1"/>
  <c r="I16" i="4" s="1"/>
  <c r="K62" i="1"/>
  <c r="J16" i="4" s="1"/>
  <c r="L62" i="1"/>
  <c r="K16" i="4" s="1"/>
  <c r="J16" i="2" s="1"/>
  <c r="M62" i="1"/>
  <c r="L16" i="4" s="1"/>
  <c r="N62" i="1"/>
  <c r="M16" i="4" s="1"/>
  <c r="O62" i="1"/>
  <c r="N16" i="4" s="1"/>
  <c r="P62" i="1"/>
  <c r="Q62" i="1"/>
  <c r="P16" i="4" s="1"/>
  <c r="R62" i="1"/>
  <c r="Q16" i="4" s="1"/>
  <c r="S62" i="1"/>
  <c r="R16" i="4" s="1"/>
  <c r="T62" i="1"/>
  <c r="S16" i="4" s="1"/>
  <c r="R16" i="2" s="1"/>
  <c r="U62" i="1"/>
  <c r="T16" i="4" s="1"/>
  <c r="V62" i="1"/>
  <c r="U16" i="4" s="1"/>
  <c r="W62" i="1"/>
  <c r="V16" i="4" s="1"/>
  <c r="X62" i="1"/>
  <c r="W16" i="4" s="1"/>
  <c r="V16" i="2" s="1"/>
  <c r="Y62" i="1"/>
  <c r="X16" i="4" s="1"/>
  <c r="Z62" i="1"/>
  <c r="Y16" i="4" s="1"/>
  <c r="AA62" i="1"/>
  <c r="Z16" i="4" s="1"/>
  <c r="AB62" i="1"/>
  <c r="AA16" i="4" s="1"/>
  <c r="Z16" i="2" s="1"/>
  <c r="AC62" i="1"/>
  <c r="AB16" i="4" s="1"/>
  <c r="AD62" i="1"/>
  <c r="AC16" i="4" s="1"/>
  <c r="AE62" i="1"/>
  <c r="AD16" i="4" s="1"/>
  <c r="AF62" i="1"/>
  <c r="AE16" i="4" s="1"/>
  <c r="AD16" i="2" s="1"/>
  <c r="AG62" i="1"/>
  <c r="AF16" i="4" s="1"/>
  <c r="AH62" i="1"/>
  <c r="AG16" i="4" s="1"/>
  <c r="AI62" i="1"/>
  <c r="AH16" i="4" s="1"/>
  <c r="C62" i="1"/>
  <c r="B16" i="4" s="1"/>
  <c r="D57" i="1"/>
  <c r="C15" i="4" s="1"/>
  <c r="E57" i="1"/>
  <c r="D15" i="4" s="1"/>
  <c r="F57" i="1"/>
  <c r="E15" i="4" s="1"/>
  <c r="D15" i="2" s="1"/>
  <c r="G57" i="1"/>
  <c r="F15" i="4" s="1"/>
  <c r="H57" i="1"/>
  <c r="I57" i="1"/>
  <c r="H15" i="4" s="1"/>
  <c r="J57" i="1"/>
  <c r="I15" i="4" s="1"/>
  <c r="K57" i="1"/>
  <c r="J15" i="4" s="1"/>
  <c r="L57" i="1"/>
  <c r="K15" i="4" s="1"/>
  <c r="J15" i="2" s="1"/>
  <c r="M57" i="1"/>
  <c r="L15" i="4" s="1"/>
  <c r="N57" i="1"/>
  <c r="M15" i="4" s="1"/>
  <c r="L15" i="2" s="1"/>
  <c r="O57" i="1"/>
  <c r="N15" i="4" s="1"/>
  <c r="P57" i="1"/>
  <c r="Q57" i="1"/>
  <c r="P15" i="4" s="1"/>
  <c r="R57" i="1"/>
  <c r="Q15" i="4" s="1"/>
  <c r="P15" i="2" s="1"/>
  <c r="S57" i="1"/>
  <c r="R15" i="4" s="1"/>
  <c r="T57" i="1"/>
  <c r="S15" i="4" s="1"/>
  <c r="R15" i="2" s="1"/>
  <c r="U57" i="1"/>
  <c r="T15" i="4" s="1"/>
  <c r="V57" i="1"/>
  <c r="U15" i="4" s="1"/>
  <c r="T15" i="2" s="1"/>
  <c r="W57" i="1"/>
  <c r="V15" i="4" s="1"/>
  <c r="X57" i="1"/>
  <c r="W15" i="4" s="1"/>
  <c r="V15" i="2" s="1"/>
  <c r="Y57" i="1"/>
  <c r="X15" i="4" s="1"/>
  <c r="Z57" i="1"/>
  <c r="Y15" i="4" s="1"/>
  <c r="X15" i="2" s="1"/>
  <c r="AA57" i="1"/>
  <c r="Z15" i="4" s="1"/>
  <c r="AB57" i="1"/>
  <c r="AA15" i="4" s="1"/>
  <c r="Z15" i="2" s="1"/>
  <c r="AC57" i="1"/>
  <c r="AB15" i="4" s="1"/>
  <c r="AD57" i="1"/>
  <c r="AC15" i="4" s="1"/>
  <c r="AB15" i="2" s="1"/>
  <c r="AE57" i="1"/>
  <c r="AD15" i="4" s="1"/>
  <c r="AF57" i="1"/>
  <c r="AE15" i="4" s="1"/>
  <c r="AD15" i="2" s="1"/>
  <c r="AG57" i="1"/>
  <c r="AF15" i="4" s="1"/>
  <c r="AH57" i="1"/>
  <c r="AG15" i="4" s="1"/>
  <c r="AF15" i="2" s="1"/>
  <c r="AI57" i="1"/>
  <c r="AH15" i="4" s="1"/>
  <c r="C57" i="1"/>
  <c r="B15" i="4" s="1"/>
  <c r="D53" i="1"/>
  <c r="C14" i="4" s="1"/>
  <c r="E53" i="1"/>
  <c r="D14" i="4" s="1"/>
  <c r="C14" i="2" s="1"/>
  <c r="F53" i="1"/>
  <c r="E14" i="4" s="1"/>
  <c r="D14" i="2" s="1"/>
  <c r="G53" i="1"/>
  <c r="F14" i="4" s="1"/>
  <c r="H53" i="1"/>
  <c r="I53" i="1"/>
  <c r="H14" i="4" s="1"/>
  <c r="G14" i="2" s="1"/>
  <c r="J53" i="1"/>
  <c r="I14" i="4" s="1"/>
  <c r="K53" i="1"/>
  <c r="J14" i="4" s="1"/>
  <c r="L53" i="1"/>
  <c r="K14" i="4" s="1"/>
  <c r="J14" i="2" s="1"/>
  <c r="M53" i="1"/>
  <c r="L14" i="4" s="1"/>
  <c r="K14" i="2" s="1"/>
  <c r="N53" i="1"/>
  <c r="M14" i="4" s="1"/>
  <c r="L14" i="2" s="1"/>
  <c r="O53" i="1"/>
  <c r="N14" i="4" s="1"/>
  <c r="P53" i="1"/>
  <c r="Q53" i="1"/>
  <c r="P14" i="4" s="1"/>
  <c r="O14" i="2" s="1"/>
  <c r="R53" i="1"/>
  <c r="Q14" i="4" s="1"/>
  <c r="P14" i="2" s="1"/>
  <c r="S53" i="1"/>
  <c r="R14" i="4" s="1"/>
  <c r="T53" i="1"/>
  <c r="S14" i="4" s="1"/>
  <c r="R14" i="2" s="1"/>
  <c r="U53" i="1"/>
  <c r="T14" i="4" s="1"/>
  <c r="S14" i="2" s="1"/>
  <c r="V53" i="1"/>
  <c r="U14" i="4" s="1"/>
  <c r="T14" i="2" s="1"/>
  <c r="W53" i="1"/>
  <c r="V14" i="4" s="1"/>
  <c r="X53" i="1"/>
  <c r="W14" i="4" s="1"/>
  <c r="V14" i="2" s="1"/>
  <c r="Y53" i="1"/>
  <c r="X14" i="4" s="1"/>
  <c r="W14" i="2" s="1"/>
  <c r="Z53" i="1"/>
  <c r="Y14" i="4" s="1"/>
  <c r="X14" i="2" s="1"/>
  <c r="AA53" i="1"/>
  <c r="Z14" i="4" s="1"/>
  <c r="AB53" i="1"/>
  <c r="AA14" i="4" s="1"/>
  <c r="Z14" i="2" s="1"/>
  <c r="AC53" i="1"/>
  <c r="AB14" i="4" s="1"/>
  <c r="AA14" i="2" s="1"/>
  <c r="AD53" i="1"/>
  <c r="AC14" i="4" s="1"/>
  <c r="AB14" i="2" s="1"/>
  <c r="AE53" i="1"/>
  <c r="AD14" i="4" s="1"/>
  <c r="AF53" i="1"/>
  <c r="AE14" i="4" s="1"/>
  <c r="AD14" i="2" s="1"/>
  <c r="AG53" i="1"/>
  <c r="AF14" i="4" s="1"/>
  <c r="AE14" i="2" s="1"/>
  <c r="AH53" i="1"/>
  <c r="AG14" i="4" s="1"/>
  <c r="AF14" i="2" s="1"/>
  <c r="AI53" i="1"/>
  <c r="AH14" i="4" s="1"/>
  <c r="C53" i="1"/>
  <c r="B14" i="4" s="1"/>
  <c r="D48" i="1"/>
  <c r="C13" i="4" s="1"/>
  <c r="E48" i="1"/>
  <c r="D13" i="4" s="1"/>
  <c r="F48" i="1"/>
  <c r="E13" i="4" s="1"/>
  <c r="G48" i="1"/>
  <c r="F13" i="4" s="1"/>
  <c r="H48" i="1"/>
  <c r="I48" i="1"/>
  <c r="H13" i="4" s="1"/>
  <c r="J48" i="1"/>
  <c r="I13" i="4" s="1"/>
  <c r="K48" i="1"/>
  <c r="J13" i="4" s="1"/>
  <c r="L48" i="1"/>
  <c r="K13" i="4" s="1"/>
  <c r="J13" i="2" s="1"/>
  <c r="M48" i="1"/>
  <c r="L13" i="4" s="1"/>
  <c r="N48" i="1"/>
  <c r="M13" i="4" s="1"/>
  <c r="O48" i="1"/>
  <c r="N13" i="4" s="1"/>
  <c r="P48" i="1"/>
  <c r="Q48" i="1"/>
  <c r="P13" i="4" s="1"/>
  <c r="R48" i="1"/>
  <c r="Q13" i="4" s="1"/>
  <c r="S48" i="1"/>
  <c r="R13" i="4" s="1"/>
  <c r="T48" i="1"/>
  <c r="S13" i="4" s="1"/>
  <c r="R13" i="2" s="1"/>
  <c r="U48" i="1"/>
  <c r="T13" i="4" s="1"/>
  <c r="V48" i="1"/>
  <c r="U13" i="4" s="1"/>
  <c r="W48" i="1"/>
  <c r="V13" i="4" s="1"/>
  <c r="X48" i="1"/>
  <c r="W13" i="4" s="1"/>
  <c r="V13" i="2" s="1"/>
  <c r="Y48" i="1"/>
  <c r="X13" i="4" s="1"/>
  <c r="Z48" i="1"/>
  <c r="Y13" i="4" s="1"/>
  <c r="AA48" i="1"/>
  <c r="Z13" i="4" s="1"/>
  <c r="AB48" i="1"/>
  <c r="AA13" i="4" s="1"/>
  <c r="Z13" i="2" s="1"/>
  <c r="AC48" i="1"/>
  <c r="AB13" i="4" s="1"/>
  <c r="AD48" i="1"/>
  <c r="AC13" i="4" s="1"/>
  <c r="AE48" i="1"/>
  <c r="AD13" i="4" s="1"/>
  <c r="AF48" i="1"/>
  <c r="AE13" i="4" s="1"/>
  <c r="AD13" i="2" s="1"/>
  <c r="AG48" i="1"/>
  <c r="AF13" i="4" s="1"/>
  <c r="AH48" i="1"/>
  <c r="AG13" i="4" s="1"/>
  <c r="AI48" i="1"/>
  <c r="AH13" i="4" s="1"/>
  <c r="C48" i="1"/>
  <c r="B13" i="4" s="1"/>
  <c r="D43" i="1"/>
  <c r="C35" i="4" s="1"/>
  <c r="E43" i="1"/>
  <c r="D35" i="4" s="1"/>
  <c r="F43" i="1"/>
  <c r="E35" i="4" s="1"/>
  <c r="G43" i="1"/>
  <c r="F35" i="4" s="1"/>
  <c r="H43" i="1"/>
  <c r="I43" i="1"/>
  <c r="H35" i="4" s="1"/>
  <c r="J43" i="1"/>
  <c r="I35" i="4" s="1"/>
  <c r="K43" i="1"/>
  <c r="J35" i="4" s="1"/>
  <c r="L43" i="1"/>
  <c r="K35" i="4" s="1"/>
  <c r="M43" i="1"/>
  <c r="L35" i="4" s="1"/>
  <c r="N43" i="1"/>
  <c r="M35" i="4" s="1"/>
  <c r="O43" i="1"/>
  <c r="N35" i="4" s="1"/>
  <c r="P43" i="1"/>
  <c r="Q43" i="1"/>
  <c r="P35" i="4" s="1"/>
  <c r="R43" i="1"/>
  <c r="Q35" i="4" s="1"/>
  <c r="S43" i="1"/>
  <c r="R35" i="4" s="1"/>
  <c r="T43" i="1"/>
  <c r="S35" i="4" s="1"/>
  <c r="U43" i="1"/>
  <c r="T35" i="4" s="1"/>
  <c r="V43" i="1"/>
  <c r="U35" i="4" s="1"/>
  <c r="W43" i="1"/>
  <c r="V35" i="4" s="1"/>
  <c r="X43" i="1"/>
  <c r="W35" i="4" s="1"/>
  <c r="Y43" i="1"/>
  <c r="X35" i="4" s="1"/>
  <c r="Z43" i="1"/>
  <c r="Y35" i="4" s="1"/>
  <c r="AA43" i="1"/>
  <c r="Z35" i="4" s="1"/>
  <c r="AB43" i="1"/>
  <c r="AA35" i="4" s="1"/>
  <c r="Z35" i="2" s="1"/>
  <c r="AC43" i="1"/>
  <c r="AB35" i="4" s="1"/>
  <c r="AD43" i="1"/>
  <c r="AC35" i="4" s="1"/>
  <c r="AE43" i="1"/>
  <c r="AD35" i="4" s="1"/>
  <c r="AF43" i="1"/>
  <c r="AE35" i="4" s="1"/>
  <c r="AD35" i="2" s="1"/>
  <c r="AG43" i="1"/>
  <c r="AF35" i="4" s="1"/>
  <c r="AH43" i="1"/>
  <c r="AG35" i="4" s="1"/>
  <c r="AI43" i="1"/>
  <c r="AH35" i="4" s="1"/>
  <c r="C43" i="1"/>
  <c r="B35" i="4" s="1"/>
  <c r="D38" i="1"/>
  <c r="C12" i="4" s="1"/>
  <c r="E38" i="1"/>
  <c r="D12" i="4" s="1"/>
  <c r="F38" i="1"/>
  <c r="E12" i="4" s="1"/>
  <c r="D12" i="2" s="1"/>
  <c r="G38" i="1"/>
  <c r="F12" i="4" s="1"/>
  <c r="H38" i="1"/>
  <c r="I38" i="1"/>
  <c r="H12" i="4" s="1"/>
  <c r="J38" i="1"/>
  <c r="I12" i="4" s="1"/>
  <c r="H12" i="2" s="1"/>
  <c r="K38" i="1"/>
  <c r="J12" i="4" s="1"/>
  <c r="L38" i="1"/>
  <c r="K12" i="4" s="1"/>
  <c r="J12" i="2" s="1"/>
  <c r="M38" i="1"/>
  <c r="L12" i="4" s="1"/>
  <c r="N38" i="1"/>
  <c r="M12" i="4" s="1"/>
  <c r="L12" i="2" s="1"/>
  <c r="O38" i="1"/>
  <c r="N12" i="4" s="1"/>
  <c r="P38" i="1"/>
  <c r="Q38" i="1"/>
  <c r="P12" i="4" s="1"/>
  <c r="R38" i="1"/>
  <c r="Q12" i="4" s="1"/>
  <c r="P12" i="2" s="1"/>
  <c r="S38" i="1"/>
  <c r="R12" i="4" s="1"/>
  <c r="T38" i="1"/>
  <c r="S12" i="4" s="1"/>
  <c r="R12" i="2" s="1"/>
  <c r="U38" i="1"/>
  <c r="T12" i="4" s="1"/>
  <c r="V38" i="1"/>
  <c r="U12" i="4" s="1"/>
  <c r="T12" i="2" s="1"/>
  <c r="W38" i="1"/>
  <c r="V12" i="4" s="1"/>
  <c r="X38" i="1"/>
  <c r="W12" i="4" s="1"/>
  <c r="V12" i="2" s="1"/>
  <c r="Y38" i="1"/>
  <c r="X12" i="4" s="1"/>
  <c r="Z38" i="1"/>
  <c r="Y12" i="4" s="1"/>
  <c r="X12" i="2" s="1"/>
  <c r="AA38" i="1"/>
  <c r="Z12" i="4" s="1"/>
  <c r="AB38" i="1"/>
  <c r="AA12" i="4" s="1"/>
  <c r="Z12" i="2" s="1"/>
  <c r="AC38" i="1"/>
  <c r="AB12" i="4" s="1"/>
  <c r="AD38" i="1"/>
  <c r="AC12" i="4" s="1"/>
  <c r="AB12" i="2" s="1"/>
  <c r="AE38" i="1"/>
  <c r="AD12" i="4" s="1"/>
  <c r="AF38" i="1"/>
  <c r="AE12" i="4" s="1"/>
  <c r="AD12" i="2" s="1"/>
  <c r="AG38" i="1"/>
  <c r="AF12" i="4" s="1"/>
  <c r="AH38" i="1"/>
  <c r="AG12" i="4" s="1"/>
  <c r="AF12" i="2" s="1"/>
  <c r="AI38" i="1"/>
  <c r="AH12" i="4" s="1"/>
  <c r="C38" i="1"/>
  <c r="B12" i="4" s="1"/>
  <c r="D34" i="1"/>
  <c r="C11" i="4" s="1"/>
  <c r="E34" i="1"/>
  <c r="D11" i="4" s="1"/>
  <c r="C11" i="2" s="1"/>
  <c r="F34" i="1"/>
  <c r="E11" i="4" s="1"/>
  <c r="D11" i="2" s="1"/>
  <c r="G34" i="1"/>
  <c r="F11" i="4" s="1"/>
  <c r="H34" i="1"/>
  <c r="I34" i="1"/>
  <c r="H11" i="4" s="1"/>
  <c r="G11" i="2" s="1"/>
  <c r="J34" i="1"/>
  <c r="I11" i="4" s="1"/>
  <c r="K34" i="1"/>
  <c r="J11" i="4" s="1"/>
  <c r="L34" i="1"/>
  <c r="K11" i="4" s="1"/>
  <c r="J11" i="2" s="1"/>
  <c r="M34" i="1"/>
  <c r="L11" i="4" s="1"/>
  <c r="N34" i="1"/>
  <c r="M11" i="4" s="1"/>
  <c r="L11" i="2" s="1"/>
  <c r="O34" i="1"/>
  <c r="N11" i="4" s="1"/>
  <c r="P34" i="1"/>
  <c r="Q34" i="1"/>
  <c r="P11" i="4" s="1"/>
  <c r="O11" i="2" s="1"/>
  <c r="R34" i="1"/>
  <c r="Q11" i="4" s="1"/>
  <c r="P11" i="2" s="1"/>
  <c r="S34" i="1"/>
  <c r="R11" i="4" s="1"/>
  <c r="T34" i="1"/>
  <c r="S11" i="4" s="1"/>
  <c r="R11" i="2" s="1"/>
  <c r="U34" i="1"/>
  <c r="T11" i="4" s="1"/>
  <c r="S11" i="2" s="1"/>
  <c r="V34" i="1"/>
  <c r="U11" i="4" s="1"/>
  <c r="T11" i="2" s="1"/>
  <c r="W34" i="1"/>
  <c r="V11" i="4" s="1"/>
  <c r="X34" i="1"/>
  <c r="W11" i="4" s="1"/>
  <c r="V11" i="2" s="1"/>
  <c r="Y34" i="1"/>
  <c r="X11" i="4" s="1"/>
  <c r="W11" i="2" s="1"/>
  <c r="Z34" i="1"/>
  <c r="Y11" i="4" s="1"/>
  <c r="X11" i="2" s="1"/>
  <c r="AA34" i="1"/>
  <c r="Z11" i="4" s="1"/>
  <c r="AB34" i="1"/>
  <c r="AA11" i="4" s="1"/>
  <c r="Z11" i="2" s="1"/>
  <c r="AC34" i="1"/>
  <c r="AB11" i="4" s="1"/>
  <c r="AA11" i="2" s="1"/>
  <c r="AD34" i="1"/>
  <c r="AC11" i="4" s="1"/>
  <c r="AB11" i="2" s="1"/>
  <c r="AE34" i="1"/>
  <c r="AD11" i="4" s="1"/>
  <c r="AF34" i="1"/>
  <c r="AE11" i="4" s="1"/>
  <c r="AD11" i="2" s="1"/>
  <c r="AG34" i="1"/>
  <c r="AF11" i="4" s="1"/>
  <c r="AE11" i="2" s="1"/>
  <c r="AH34" i="1"/>
  <c r="AG11" i="4" s="1"/>
  <c r="AF11" i="2" s="1"/>
  <c r="AI34" i="1"/>
  <c r="AH11" i="4" s="1"/>
  <c r="C34" i="1"/>
  <c r="B11" i="4" s="1"/>
  <c r="D31" i="1"/>
  <c r="C10" i="4" s="1"/>
  <c r="E31" i="1"/>
  <c r="D10" i="4" s="1"/>
  <c r="C10" i="2" s="1"/>
  <c r="F31" i="1"/>
  <c r="E10" i="4" s="1"/>
  <c r="G31" i="1"/>
  <c r="F10" i="4" s="1"/>
  <c r="H31" i="1"/>
  <c r="I31" i="1"/>
  <c r="H10" i="4" s="1"/>
  <c r="J31" i="1"/>
  <c r="I10" i="4" s="1"/>
  <c r="K31" i="1"/>
  <c r="J10" i="4" s="1"/>
  <c r="L31" i="1"/>
  <c r="K10" i="4" s="1"/>
  <c r="J10" i="2" s="1"/>
  <c r="M31" i="1"/>
  <c r="L10" i="4" s="1"/>
  <c r="K10" i="2" s="1"/>
  <c r="N31" i="1"/>
  <c r="M10" i="4" s="1"/>
  <c r="O31" i="1"/>
  <c r="N10" i="4" s="1"/>
  <c r="P31" i="1"/>
  <c r="Q31" i="1"/>
  <c r="P10" i="4" s="1"/>
  <c r="R31" i="1"/>
  <c r="Q10" i="4" s="1"/>
  <c r="S31" i="1"/>
  <c r="R10" i="4" s="1"/>
  <c r="T31" i="1"/>
  <c r="S10" i="4" s="1"/>
  <c r="R10" i="2" s="1"/>
  <c r="U31" i="1"/>
  <c r="T10" i="4" s="1"/>
  <c r="V31" i="1"/>
  <c r="U10" i="4" s="1"/>
  <c r="W31" i="1"/>
  <c r="V10" i="4" s="1"/>
  <c r="X31" i="1"/>
  <c r="W10" i="4" s="1"/>
  <c r="V10" i="2" s="1"/>
  <c r="Y31" i="1"/>
  <c r="X10" i="4" s="1"/>
  <c r="Z31" i="1"/>
  <c r="Y10" i="4" s="1"/>
  <c r="AA31" i="1"/>
  <c r="Z10" i="4" s="1"/>
  <c r="AB31" i="1"/>
  <c r="AA10" i="4" s="1"/>
  <c r="Z10" i="2" s="1"/>
  <c r="AC31" i="1"/>
  <c r="AB10" i="4" s="1"/>
  <c r="AD31" i="1"/>
  <c r="AC10" i="4" s="1"/>
  <c r="AE31" i="1"/>
  <c r="AD10" i="4" s="1"/>
  <c r="AF31" i="1"/>
  <c r="AE10" i="4" s="1"/>
  <c r="AD10" i="2" s="1"/>
  <c r="AG31" i="1"/>
  <c r="AF10" i="4" s="1"/>
  <c r="AH31" i="1"/>
  <c r="AG10" i="4" s="1"/>
  <c r="AI31" i="1"/>
  <c r="AH10" i="4" s="1"/>
  <c r="C31" i="1"/>
  <c r="B10" i="4" s="1"/>
  <c r="D27" i="1"/>
  <c r="E27" i="1"/>
  <c r="F27" i="1"/>
  <c r="G27" i="1"/>
  <c r="H27" i="1"/>
  <c r="AL27" i="1" s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AI27" i="1"/>
  <c r="C27" i="1"/>
  <c r="D23" i="1"/>
  <c r="C8" i="4" s="1"/>
  <c r="E23" i="1"/>
  <c r="D8" i="4" s="1"/>
  <c r="F23" i="1"/>
  <c r="E8" i="4" s="1"/>
  <c r="G23" i="1"/>
  <c r="F8" i="4" s="1"/>
  <c r="H23" i="1"/>
  <c r="I23" i="1"/>
  <c r="H8" i="4" s="1"/>
  <c r="J23" i="1"/>
  <c r="I8" i="4" s="1"/>
  <c r="K23" i="1"/>
  <c r="J8" i="4" s="1"/>
  <c r="L23" i="1"/>
  <c r="K8" i="4" s="1"/>
  <c r="J8" i="2" s="1"/>
  <c r="M23" i="1"/>
  <c r="L8" i="4" s="1"/>
  <c r="N23" i="1"/>
  <c r="M8" i="4" s="1"/>
  <c r="O23" i="1"/>
  <c r="N8" i="4" s="1"/>
  <c r="P23" i="1"/>
  <c r="Q23" i="1"/>
  <c r="P8" i="4" s="1"/>
  <c r="R23" i="1"/>
  <c r="Q8" i="4" s="1"/>
  <c r="P8" i="2" s="1"/>
  <c r="S23" i="1"/>
  <c r="R8" i="4" s="1"/>
  <c r="T23" i="1"/>
  <c r="S8" i="4" s="1"/>
  <c r="R8" i="2" s="1"/>
  <c r="U23" i="1"/>
  <c r="T8" i="4" s="1"/>
  <c r="V23" i="1"/>
  <c r="U8" i="4" s="1"/>
  <c r="T8" i="2" s="1"/>
  <c r="W23" i="1"/>
  <c r="V8" i="4" s="1"/>
  <c r="X23" i="1"/>
  <c r="W8" i="4" s="1"/>
  <c r="V8" i="2" s="1"/>
  <c r="Y23" i="1"/>
  <c r="X8" i="4" s="1"/>
  <c r="Z23" i="1"/>
  <c r="Y8" i="4" s="1"/>
  <c r="X8" i="2" s="1"/>
  <c r="AA23" i="1"/>
  <c r="Z8" i="4" s="1"/>
  <c r="AB23" i="1"/>
  <c r="AA8" i="4" s="1"/>
  <c r="Z8" i="2" s="1"/>
  <c r="AC23" i="1"/>
  <c r="AB8" i="4" s="1"/>
  <c r="AD23" i="1"/>
  <c r="AC8" i="4" s="1"/>
  <c r="AB8" i="2" s="1"/>
  <c r="AE23" i="1"/>
  <c r="AD8" i="4" s="1"/>
  <c r="AF23" i="1"/>
  <c r="AE8" i="4" s="1"/>
  <c r="AD8" i="2" s="1"/>
  <c r="AG23" i="1"/>
  <c r="AF8" i="4" s="1"/>
  <c r="AH23" i="1"/>
  <c r="AG8" i="4" s="1"/>
  <c r="AF8" i="2" s="1"/>
  <c r="AI23" i="1"/>
  <c r="AH8" i="4" s="1"/>
  <c r="C23" i="1"/>
  <c r="B8" i="4" s="1"/>
  <c r="D18" i="1"/>
  <c r="C7" i="4" s="1"/>
  <c r="E18" i="1"/>
  <c r="D7" i="4" s="1"/>
  <c r="C7" i="2" s="1"/>
  <c r="F18" i="1"/>
  <c r="E7" i="4" s="1"/>
  <c r="G18" i="1"/>
  <c r="F7" i="4" s="1"/>
  <c r="H18" i="1"/>
  <c r="I18" i="1"/>
  <c r="H7" i="4" s="1"/>
  <c r="G7" i="2" s="1"/>
  <c r="J18" i="1"/>
  <c r="I7" i="4" s="1"/>
  <c r="K18" i="1"/>
  <c r="J7" i="4" s="1"/>
  <c r="L18" i="1"/>
  <c r="K7" i="4" s="1"/>
  <c r="J7" i="2" s="1"/>
  <c r="M18" i="1"/>
  <c r="L7" i="4" s="1"/>
  <c r="N18" i="1"/>
  <c r="M7" i="4" s="1"/>
  <c r="O18" i="1"/>
  <c r="N7" i="4" s="1"/>
  <c r="P18" i="1"/>
  <c r="Q18" i="1"/>
  <c r="P7" i="4" s="1"/>
  <c r="O7" i="2" s="1"/>
  <c r="R18" i="1"/>
  <c r="Q7" i="4" s="1"/>
  <c r="S18" i="1"/>
  <c r="R7" i="4" s="1"/>
  <c r="T18" i="1"/>
  <c r="S7" i="4" s="1"/>
  <c r="R7" i="2" s="1"/>
  <c r="U18" i="1"/>
  <c r="T7" i="4" s="1"/>
  <c r="S7" i="2" s="1"/>
  <c r="V18" i="1"/>
  <c r="U7" i="4" s="1"/>
  <c r="W18" i="1"/>
  <c r="V7" i="4" s="1"/>
  <c r="X18" i="1"/>
  <c r="W7" i="4" s="1"/>
  <c r="V7" i="2" s="1"/>
  <c r="Y18" i="1"/>
  <c r="X7" i="4" s="1"/>
  <c r="W7" i="2" s="1"/>
  <c r="Z18" i="1"/>
  <c r="Y7" i="4" s="1"/>
  <c r="AA18" i="1"/>
  <c r="Z7" i="4" s="1"/>
  <c r="AB18" i="1"/>
  <c r="AA7" i="4" s="1"/>
  <c r="Z7" i="2" s="1"/>
  <c r="AC18" i="1"/>
  <c r="AB7" i="4" s="1"/>
  <c r="AA7" i="2" s="1"/>
  <c r="AD18" i="1"/>
  <c r="AC7" i="4" s="1"/>
  <c r="AE18" i="1"/>
  <c r="AD7" i="4" s="1"/>
  <c r="AF18" i="1"/>
  <c r="AE7" i="4" s="1"/>
  <c r="AD7" i="2" s="1"/>
  <c r="AG18" i="1"/>
  <c r="AF7" i="4" s="1"/>
  <c r="AE7" i="2" s="1"/>
  <c r="AH18" i="1"/>
  <c r="AG7" i="4" s="1"/>
  <c r="AI18" i="1"/>
  <c r="AH7" i="4" s="1"/>
  <c r="C18" i="1"/>
  <c r="B7" i="4" s="1"/>
  <c r="D15" i="1"/>
  <c r="C6" i="4" s="1"/>
  <c r="E15" i="1"/>
  <c r="D6" i="4" s="1"/>
  <c r="C6" i="2" s="1"/>
  <c r="F15" i="1"/>
  <c r="E6" i="4" s="1"/>
  <c r="G15" i="1"/>
  <c r="F6" i="4" s="1"/>
  <c r="H15" i="1"/>
  <c r="I15" i="1"/>
  <c r="H6" i="4" s="1"/>
  <c r="J15" i="1"/>
  <c r="I6" i="4" s="1"/>
  <c r="K15" i="1"/>
  <c r="J6" i="4" s="1"/>
  <c r="L15" i="1"/>
  <c r="K6" i="4" s="1"/>
  <c r="J6" i="2" s="1"/>
  <c r="M15" i="1"/>
  <c r="L6" i="4" s="1"/>
  <c r="N15" i="1"/>
  <c r="M6" i="4" s="1"/>
  <c r="O15" i="1"/>
  <c r="N6" i="4" s="1"/>
  <c r="P15" i="1"/>
  <c r="Q15" i="1"/>
  <c r="P6" i="4" s="1"/>
  <c r="R15" i="1"/>
  <c r="Q6" i="4" s="1"/>
  <c r="S15" i="1"/>
  <c r="R6" i="4" s="1"/>
  <c r="T15" i="1"/>
  <c r="S6" i="4" s="1"/>
  <c r="R6" i="2" s="1"/>
  <c r="U15" i="1"/>
  <c r="T6" i="4" s="1"/>
  <c r="V15" i="1"/>
  <c r="U6" i="4" s="1"/>
  <c r="W15" i="1"/>
  <c r="V6" i="4" s="1"/>
  <c r="X15" i="1"/>
  <c r="W6" i="4" s="1"/>
  <c r="V6" i="2" s="1"/>
  <c r="Y15" i="1"/>
  <c r="X6" i="4" s="1"/>
  <c r="Z15" i="1"/>
  <c r="Y6" i="4" s="1"/>
  <c r="AA15" i="1"/>
  <c r="Z6" i="4" s="1"/>
  <c r="AB15" i="1"/>
  <c r="AA6" i="4" s="1"/>
  <c r="Z6" i="2" s="1"/>
  <c r="AC15" i="1"/>
  <c r="AB6" i="4" s="1"/>
  <c r="AD15" i="1"/>
  <c r="AC6" i="4" s="1"/>
  <c r="AE15" i="1"/>
  <c r="AD6" i="4" s="1"/>
  <c r="AF15" i="1"/>
  <c r="AE6" i="4" s="1"/>
  <c r="AD6" i="2" s="1"/>
  <c r="AG15" i="1"/>
  <c r="AF6" i="4" s="1"/>
  <c r="AH15" i="1"/>
  <c r="AG6" i="4" s="1"/>
  <c r="AI15" i="1"/>
  <c r="AH6" i="4" s="1"/>
  <c r="C15" i="1"/>
  <c r="B6" i="4" s="1"/>
  <c r="D12" i="1"/>
  <c r="E12" i="1"/>
  <c r="F12" i="1"/>
  <c r="G12" i="1"/>
  <c r="H12" i="1"/>
  <c r="AL12" i="1" s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C12" i="1"/>
  <c r="AE34" i="4" l="1"/>
  <c r="AD34" i="2" s="1"/>
  <c r="AF231" i="1"/>
  <c r="AA34" i="4"/>
  <c r="Z34" i="2" s="1"/>
  <c r="AB231" i="1"/>
  <c r="W34" i="4"/>
  <c r="V34" i="2" s="1"/>
  <c r="X231" i="1"/>
  <c r="S34" i="4"/>
  <c r="R34" i="2" s="1"/>
  <c r="T231" i="1"/>
  <c r="P231" i="1"/>
  <c r="AH34" i="4"/>
  <c r="AI231" i="1"/>
  <c r="AD34" i="4"/>
  <c r="AE231" i="1"/>
  <c r="Z34" i="4"/>
  <c r="AA231" i="1"/>
  <c r="V34" i="4"/>
  <c r="W231" i="1"/>
  <c r="R34" i="4"/>
  <c r="S231" i="1"/>
  <c r="N34" i="4"/>
  <c r="AG34" i="4"/>
  <c r="AH231" i="1"/>
  <c r="AC34" i="4"/>
  <c r="AD231" i="1"/>
  <c r="Y34" i="4"/>
  <c r="Z231" i="1"/>
  <c r="U34" i="4"/>
  <c r="V231" i="1"/>
  <c r="Q34" i="4"/>
  <c r="R231" i="1"/>
  <c r="AF34" i="4"/>
  <c r="AG231" i="1"/>
  <c r="AB34" i="4"/>
  <c r="AA34" i="2" s="1"/>
  <c r="AC231" i="1"/>
  <c r="X34" i="4"/>
  <c r="Y231" i="1"/>
  <c r="T34" i="4"/>
  <c r="U231" i="1"/>
  <c r="P34" i="4"/>
  <c r="Q231" i="1"/>
  <c r="C13" i="2"/>
  <c r="AF32" i="2"/>
  <c r="AB32" i="2"/>
  <c r="X32" i="2"/>
  <c r="T32" i="2"/>
  <c r="P32" i="2"/>
  <c r="L32" i="2"/>
  <c r="D32" i="2"/>
  <c r="L38" i="2"/>
  <c r="AE36" i="2"/>
  <c r="AA36" i="2"/>
  <c r="W36" i="2"/>
  <c r="S36" i="2"/>
  <c r="O36" i="2"/>
  <c r="AD37" i="2"/>
  <c r="Z37" i="2"/>
  <c r="V37" i="2"/>
  <c r="R37" i="2"/>
  <c r="J37" i="2"/>
  <c r="C27" i="2"/>
  <c r="D8" i="2"/>
  <c r="K36" i="2"/>
  <c r="K30" i="2"/>
  <c r="K7" i="2"/>
  <c r="L8" i="2"/>
  <c r="C37" i="2"/>
  <c r="C34" i="2"/>
  <c r="G36" i="2"/>
  <c r="C36" i="2"/>
  <c r="H28" i="2"/>
  <c r="AE30" i="2"/>
  <c r="C41" i="2"/>
  <c r="C17" i="2"/>
  <c r="C43" i="2"/>
  <c r="C30" i="2"/>
  <c r="C31" i="2"/>
  <c r="C35" i="2"/>
  <c r="C16" i="2"/>
  <c r="C33" i="2"/>
  <c r="C22" i="2"/>
  <c r="C29" i="2"/>
  <c r="C39" i="2"/>
  <c r="C42" i="2"/>
  <c r="C19" i="2"/>
  <c r="C23" i="2"/>
  <c r="C8" i="2"/>
  <c r="C12" i="2"/>
  <c r="C15" i="2"/>
  <c r="C32" i="2"/>
  <c r="C21" i="2"/>
  <c r="C25" i="2"/>
  <c r="C26" i="2"/>
  <c r="C28" i="2"/>
  <c r="C38" i="2"/>
  <c r="G6" i="4"/>
  <c r="F6" i="2" s="1"/>
  <c r="AL15" i="1"/>
  <c r="O8" i="4"/>
  <c r="N8" i="2" s="1"/>
  <c r="AJ23" i="1"/>
  <c r="AK23" i="1" s="1"/>
  <c r="AM23" i="1" s="1"/>
  <c r="G8" i="4"/>
  <c r="AL8" i="4" s="1"/>
  <c r="AL23" i="1"/>
  <c r="O12" i="4"/>
  <c r="AI12" i="4" s="1"/>
  <c r="AK12" i="4" s="1"/>
  <c r="AM12" i="4" s="1"/>
  <c r="AJ38" i="1"/>
  <c r="AK38" i="1" s="1"/>
  <c r="AM38" i="1" s="1"/>
  <c r="G12" i="4"/>
  <c r="AL12" i="4" s="1"/>
  <c r="AL38" i="1"/>
  <c r="O15" i="4"/>
  <c r="N15" i="2" s="1"/>
  <c r="AJ57" i="1"/>
  <c r="AK57" i="1" s="1"/>
  <c r="AM57" i="1" s="1"/>
  <c r="G15" i="4"/>
  <c r="AL15" i="4" s="1"/>
  <c r="AL57" i="1"/>
  <c r="O32" i="4"/>
  <c r="N32" i="2" s="1"/>
  <c r="AJ77" i="1"/>
  <c r="AK77" i="1" s="1"/>
  <c r="AM77" i="1" s="1"/>
  <c r="G32" i="4"/>
  <c r="AL32" i="4" s="1"/>
  <c r="AL77" i="1"/>
  <c r="O21" i="4"/>
  <c r="N21" i="2" s="1"/>
  <c r="AJ101" i="1"/>
  <c r="AK101" i="1" s="1"/>
  <c r="AM101" i="1" s="1"/>
  <c r="G21" i="4"/>
  <c r="AL21" i="4" s="1"/>
  <c r="AL101" i="1"/>
  <c r="O25" i="4"/>
  <c r="AI25" i="4" s="1"/>
  <c r="AK25" i="4" s="1"/>
  <c r="AM25" i="4" s="1"/>
  <c r="AJ119" i="1"/>
  <c r="AK119" i="1" s="1"/>
  <c r="AM119" i="1" s="1"/>
  <c r="G25" i="4"/>
  <c r="AL25" i="4" s="1"/>
  <c r="AL119" i="1"/>
  <c r="O26" i="4"/>
  <c r="AI26" i="4" s="1"/>
  <c r="AK26" i="4" s="1"/>
  <c r="AM26" i="4" s="1"/>
  <c r="AJ122" i="1"/>
  <c r="AK122" i="1" s="1"/>
  <c r="AM122" i="1" s="1"/>
  <c r="G26" i="4"/>
  <c r="AL26" i="4" s="1"/>
  <c r="AL122" i="1"/>
  <c r="O28" i="4"/>
  <c r="AI28" i="4" s="1"/>
  <c r="AK28" i="4" s="1"/>
  <c r="AM28" i="4" s="1"/>
  <c r="AJ144" i="1"/>
  <c r="AK144" i="1" s="1"/>
  <c r="AM144" i="1" s="1"/>
  <c r="G28" i="4"/>
  <c r="AL28" i="4" s="1"/>
  <c r="AL144" i="1"/>
  <c r="O38" i="4"/>
  <c r="N38" i="2" s="1"/>
  <c r="AJ169" i="1"/>
  <c r="AK169" i="1" s="1"/>
  <c r="AM169" i="1" s="1"/>
  <c r="G38" i="4"/>
  <c r="AL38" i="4" s="1"/>
  <c r="AL169" i="1"/>
  <c r="O34" i="4"/>
  <c r="AI34" i="4" s="1"/>
  <c r="AK34" i="4" s="1"/>
  <c r="AM34" i="4" s="1"/>
  <c r="AJ203" i="1"/>
  <c r="AK203" i="1" s="1"/>
  <c r="AM203" i="1" s="1"/>
  <c r="G34" i="4"/>
  <c r="AL34" i="4" s="1"/>
  <c r="AL203" i="1"/>
  <c r="AJ27" i="1"/>
  <c r="AK27" i="1" s="1"/>
  <c r="AM27" i="1" s="1"/>
  <c r="AI35" i="4"/>
  <c r="AK35" i="4" s="1"/>
  <c r="AM35" i="4" s="1"/>
  <c r="AJ43" i="1"/>
  <c r="AK43" i="1" s="1"/>
  <c r="AM43" i="1" s="1"/>
  <c r="G35" i="4"/>
  <c r="F35" i="2" s="1"/>
  <c r="AL43" i="1"/>
  <c r="O16" i="4"/>
  <c r="AI16" i="4" s="1"/>
  <c r="AK16" i="4" s="1"/>
  <c r="AM16" i="4" s="1"/>
  <c r="AJ62" i="1"/>
  <c r="AK62" i="1" s="1"/>
  <c r="AM62" i="1" s="1"/>
  <c r="G16" i="4"/>
  <c r="F16" i="2" s="1"/>
  <c r="AL62" i="1"/>
  <c r="O33" i="4"/>
  <c r="N33" i="2" s="1"/>
  <c r="AJ84" i="1"/>
  <c r="AK84" i="1" s="1"/>
  <c r="AM84" i="1" s="1"/>
  <c r="G33" i="4"/>
  <c r="F33" i="2" s="1"/>
  <c r="AL84" i="1"/>
  <c r="O22" i="4"/>
  <c r="N22" i="2" s="1"/>
  <c r="AJ106" i="1"/>
  <c r="AK106" i="1" s="1"/>
  <c r="AM106" i="1" s="1"/>
  <c r="G22" i="4"/>
  <c r="F22" i="2" s="1"/>
  <c r="AL106" i="1"/>
  <c r="O29" i="4"/>
  <c r="N29" i="2" s="1"/>
  <c r="AJ148" i="1"/>
  <c r="AK148" i="1" s="1"/>
  <c r="AM148" i="1" s="1"/>
  <c r="G29" i="4"/>
  <c r="F29" i="2" s="1"/>
  <c r="AL148" i="1"/>
  <c r="O39" i="4"/>
  <c r="AI39" i="4" s="1"/>
  <c r="AK39" i="4" s="1"/>
  <c r="AM39" i="4" s="1"/>
  <c r="AJ176" i="1"/>
  <c r="AK176" i="1" s="1"/>
  <c r="AM176" i="1" s="1"/>
  <c r="G39" i="4"/>
  <c r="F39" i="2" s="1"/>
  <c r="AL176" i="1"/>
  <c r="O42" i="4"/>
  <c r="N42" i="2" s="1"/>
  <c r="AJ216" i="1"/>
  <c r="AK216" i="1" s="1"/>
  <c r="AM216" i="1" s="1"/>
  <c r="G42" i="4"/>
  <c r="F42" i="2" s="1"/>
  <c r="AL216" i="1"/>
  <c r="O6" i="4"/>
  <c r="AI6" i="4" s="1"/>
  <c r="AK6" i="4" s="1"/>
  <c r="AM6" i="4" s="1"/>
  <c r="AJ15" i="1"/>
  <c r="AK15" i="1" s="1"/>
  <c r="AM15" i="1" s="1"/>
  <c r="O17" i="4"/>
  <c r="N17" i="2" s="1"/>
  <c r="AJ67" i="1"/>
  <c r="AK67" i="1" s="1"/>
  <c r="AM67" i="1" s="1"/>
  <c r="G17" i="4"/>
  <c r="AL17" i="4" s="1"/>
  <c r="AL67" i="1"/>
  <c r="O19" i="4"/>
  <c r="N19" i="2" s="1"/>
  <c r="AJ89" i="1"/>
  <c r="AK89" i="1" s="1"/>
  <c r="AM89" i="1" s="1"/>
  <c r="G19" i="4"/>
  <c r="F19" i="2" s="1"/>
  <c r="AL89" i="1"/>
  <c r="O23" i="4"/>
  <c r="N23" i="2" s="1"/>
  <c r="AJ111" i="1"/>
  <c r="AK111" i="1" s="1"/>
  <c r="AM111" i="1" s="1"/>
  <c r="G23" i="4"/>
  <c r="AL23" i="4" s="1"/>
  <c r="AL111" i="1"/>
  <c r="O27" i="4"/>
  <c r="N27" i="2" s="1"/>
  <c r="AJ130" i="1"/>
  <c r="AK130" i="1" s="1"/>
  <c r="AM130" i="1" s="1"/>
  <c r="G27" i="4"/>
  <c r="F27" i="2" s="1"/>
  <c r="AL130" i="1"/>
  <c r="O37" i="4"/>
  <c r="AJ154" i="1"/>
  <c r="AK154" i="1" s="1"/>
  <c r="AM154" i="1" s="1"/>
  <c r="G37" i="4"/>
  <c r="AL154" i="1"/>
  <c r="O41" i="4"/>
  <c r="N41" i="2" s="1"/>
  <c r="AJ193" i="1"/>
  <c r="AK193" i="1" s="1"/>
  <c r="AM193" i="1" s="1"/>
  <c r="G41" i="4"/>
  <c r="F41" i="2" s="1"/>
  <c r="AL193" i="1"/>
  <c r="K31" i="2"/>
  <c r="O43" i="4"/>
  <c r="AI43" i="4" s="1"/>
  <c r="AK43" i="4" s="1"/>
  <c r="AM43" i="4" s="1"/>
  <c r="AJ219" i="1"/>
  <c r="AK219" i="1" s="1"/>
  <c r="AM219" i="1" s="1"/>
  <c r="G43" i="4"/>
  <c r="F43" i="2" s="1"/>
  <c r="AL219" i="1"/>
  <c r="AJ12" i="1"/>
  <c r="AK12" i="1" s="1"/>
  <c r="AM12" i="1" s="1"/>
  <c r="O10" i="4"/>
  <c r="AI10" i="4" s="1"/>
  <c r="AK10" i="4" s="1"/>
  <c r="AM10" i="4" s="1"/>
  <c r="AJ31" i="1"/>
  <c r="AK31" i="1" s="1"/>
  <c r="AM31" i="1" s="1"/>
  <c r="G10" i="4"/>
  <c r="F10" i="2" s="1"/>
  <c r="AL31" i="1"/>
  <c r="O13" i="4"/>
  <c r="N13" i="2" s="1"/>
  <c r="AJ48" i="1"/>
  <c r="AK48" i="1" s="1"/>
  <c r="AM48" i="1" s="1"/>
  <c r="G13" i="4"/>
  <c r="F13" i="2" s="1"/>
  <c r="AL48" i="1"/>
  <c r="O7" i="4"/>
  <c r="N7" i="2" s="1"/>
  <c r="AJ18" i="1"/>
  <c r="AK18" i="1" s="1"/>
  <c r="AM18" i="1" s="1"/>
  <c r="G7" i="4"/>
  <c r="AL7" i="4" s="1"/>
  <c r="AL18" i="1"/>
  <c r="O11" i="4"/>
  <c r="N11" i="2" s="1"/>
  <c r="AJ34" i="1"/>
  <c r="AK34" i="1" s="1"/>
  <c r="AM34" i="1" s="1"/>
  <c r="G11" i="4"/>
  <c r="AL11" i="4" s="1"/>
  <c r="AL34" i="1"/>
  <c r="O14" i="4"/>
  <c r="N14" i="2" s="1"/>
  <c r="AJ53" i="1"/>
  <c r="AK53" i="1" s="1"/>
  <c r="AM53" i="1" s="1"/>
  <c r="G14" i="4"/>
  <c r="F14" i="2" s="1"/>
  <c r="AL53" i="1"/>
  <c r="O18" i="4"/>
  <c r="N18" i="2" s="1"/>
  <c r="AJ72" i="1"/>
  <c r="AK72" i="1" s="1"/>
  <c r="AM72" i="1" s="1"/>
  <c r="G18" i="4"/>
  <c r="F18" i="2" s="1"/>
  <c r="AL72" i="1"/>
  <c r="O20" i="4"/>
  <c r="N20" i="2" s="1"/>
  <c r="AJ96" i="1"/>
  <c r="AK96" i="1" s="1"/>
  <c r="AM96" i="1" s="1"/>
  <c r="G20" i="4"/>
  <c r="AL20" i="4" s="1"/>
  <c r="AL96" i="1"/>
  <c r="O24" i="4"/>
  <c r="N24" i="2" s="1"/>
  <c r="AJ115" i="1"/>
  <c r="AK115" i="1" s="1"/>
  <c r="AM115" i="1" s="1"/>
  <c r="G24" i="4"/>
  <c r="AL24" i="4" s="1"/>
  <c r="AL115" i="1"/>
  <c r="O36" i="4"/>
  <c r="N36" i="2" s="1"/>
  <c r="AJ139" i="1"/>
  <c r="AK139" i="1" s="1"/>
  <c r="AM139" i="1" s="1"/>
  <c r="G36" i="4"/>
  <c r="F36" i="2" s="1"/>
  <c r="AL139" i="1"/>
  <c r="O30" i="4"/>
  <c r="N30" i="2" s="1"/>
  <c r="AJ162" i="1"/>
  <c r="AK162" i="1" s="1"/>
  <c r="AM162" i="1" s="1"/>
  <c r="G30" i="4"/>
  <c r="AL30" i="4" s="1"/>
  <c r="AL162" i="1"/>
  <c r="O31" i="4"/>
  <c r="N31" i="2" s="1"/>
  <c r="AJ200" i="1"/>
  <c r="AK200" i="1" s="1"/>
  <c r="AM200" i="1" s="1"/>
  <c r="G31" i="4"/>
  <c r="F31" i="2" s="1"/>
  <c r="AL200" i="1"/>
  <c r="AJ225" i="1"/>
  <c r="AK225" i="1" s="1"/>
  <c r="AM225" i="1" s="1"/>
  <c r="F8" i="2"/>
  <c r="N12" i="2"/>
  <c r="AI21" i="4"/>
  <c r="AK21" i="4" s="1"/>
  <c r="AM21" i="4" s="1"/>
  <c r="F21" i="2"/>
  <c r="F38" i="2"/>
  <c r="F34" i="2"/>
  <c r="AL29" i="4"/>
  <c r="F17" i="2"/>
  <c r="K25" i="2"/>
  <c r="K26" i="2"/>
  <c r="K28" i="2"/>
  <c r="L29" i="2"/>
  <c r="L39" i="2"/>
  <c r="K34" i="2"/>
  <c r="L42" i="2"/>
  <c r="K8" i="2"/>
  <c r="K15" i="2"/>
  <c r="L16" i="2"/>
  <c r="L33" i="2"/>
  <c r="L6" i="2"/>
  <c r="L10" i="2"/>
  <c r="K35" i="2"/>
  <c r="L13" i="2"/>
  <c r="K16" i="2"/>
  <c r="L17" i="2"/>
  <c r="K33" i="2"/>
  <c r="L19" i="2"/>
  <c r="K22" i="2"/>
  <c r="L23" i="2"/>
  <c r="K29" i="2"/>
  <c r="L37" i="2"/>
  <c r="K39" i="2"/>
  <c r="L41" i="2"/>
  <c r="K42" i="2"/>
  <c r="L43" i="2"/>
  <c r="AF7" i="2"/>
  <c r="AB7" i="2"/>
  <c r="X7" i="2"/>
  <c r="T7" i="2"/>
  <c r="P7" i="2"/>
  <c r="L7" i="2"/>
  <c r="D7" i="2"/>
  <c r="AG8" i="2"/>
  <c r="AC8" i="2"/>
  <c r="Y8" i="2"/>
  <c r="U8" i="2"/>
  <c r="Q8" i="2"/>
  <c r="M8" i="2"/>
  <c r="I8" i="2"/>
  <c r="E8" i="2"/>
  <c r="AG12" i="2"/>
  <c r="AC12" i="2"/>
  <c r="Y12" i="2"/>
  <c r="U12" i="2"/>
  <c r="Q12" i="2"/>
  <c r="M12" i="2"/>
  <c r="I12" i="2"/>
  <c r="K17" i="2"/>
  <c r="L18" i="2"/>
  <c r="L20" i="2"/>
  <c r="K23" i="2"/>
  <c r="L36" i="2"/>
  <c r="K37" i="2"/>
  <c r="L30" i="2"/>
  <c r="K41" i="2"/>
  <c r="L31" i="2"/>
  <c r="K43" i="2"/>
  <c r="K12" i="2"/>
  <c r="L35" i="2"/>
  <c r="K32" i="2"/>
  <c r="K21" i="2"/>
  <c r="L22" i="2"/>
  <c r="K38" i="2"/>
  <c r="AF18" i="2"/>
  <c r="AB18" i="2"/>
  <c r="X18" i="2"/>
  <c r="T18" i="2"/>
  <c r="P18" i="2"/>
  <c r="D18" i="2"/>
  <c r="AE18" i="2"/>
  <c r="AA18" i="2"/>
  <c r="W18" i="2"/>
  <c r="S18" i="2"/>
  <c r="O18" i="2"/>
  <c r="G18" i="2"/>
  <c r="H32" i="2"/>
  <c r="H15" i="2"/>
  <c r="AG43" i="2"/>
  <c r="AC43" i="2"/>
  <c r="Y43" i="2"/>
  <c r="U43" i="2"/>
  <c r="Q43" i="2"/>
  <c r="M43" i="2"/>
  <c r="I43" i="2"/>
  <c r="AE6" i="2"/>
  <c r="AA6" i="2"/>
  <c r="W6" i="2"/>
  <c r="S6" i="2"/>
  <c r="O6" i="2"/>
  <c r="G6" i="2"/>
  <c r="H7" i="2"/>
  <c r="AE10" i="2"/>
  <c r="AA10" i="2"/>
  <c r="W10" i="2"/>
  <c r="S10" i="2"/>
  <c r="O10" i="2"/>
  <c r="G10" i="2"/>
  <c r="H11" i="2"/>
  <c r="E12" i="2"/>
  <c r="AE13" i="2"/>
  <c r="AA13" i="2"/>
  <c r="W13" i="2"/>
  <c r="S13" i="2"/>
  <c r="O13" i="2"/>
  <c r="G13" i="2"/>
  <c r="H14" i="2"/>
  <c r="AG15" i="2"/>
  <c r="AC15" i="2"/>
  <c r="Y15" i="2"/>
  <c r="U15" i="2"/>
  <c r="Q15" i="2"/>
  <c r="M15" i="2"/>
  <c r="I15" i="2"/>
  <c r="E15" i="2"/>
  <c r="AE17" i="2"/>
  <c r="AA17" i="2"/>
  <c r="W17" i="2"/>
  <c r="S17" i="2"/>
  <c r="O17" i="2"/>
  <c r="G17" i="2"/>
  <c r="H18" i="2"/>
  <c r="AG32" i="2"/>
  <c r="AC32" i="2"/>
  <c r="Y32" i="2"/>
  <c r="U32" i="2"/>
  <c r="Q32" i="2"/>
  <c r="M32" i="2"/>
  <c r="I32" i="2"/>
  <c r="E32" i="2"/>
  <c r="AE19" i="2"/>
  <c r="AA19" i="2"/>
  <c r="W19" i="2"/>
  <c r="S19" i="2"/>
  <c r="O19" i="2"/>
  <c r="G19" i="2"/>
  <c r="AF20" i="2"/>
  <c r="AB20" i="2"/>
  <c r="X20" i="2"/>
  <c r="T20" i="2"/>
  <c r="P20" i="2"/>
  <c r="D20" i="2"/>
  <c r="AG21" i="2"/>
  <c r="AC21" i="2"/>
  <c r="Y21" i="2"/>
  <c r="U21" i="2"/>
  <c r="Q21" i="2"/>
  <c r="M21" i="2"/>
  <c r="I21" i="2"/>
  <c r="E21" i="2"/>
  <c r="AE23" i="2"/>
  <c r="AA23" i="2"/>
  <c r="W23" i="2"/>
  <c r="AF24" i="2"/>
  <c r="AB24" i="2"/>
  <c r="X24" i="2"/>
  <c r="T24" i="2"/>
  <c r="P24" i="2"/>
  <c r="D24" i="2"/>
  <c r="AG25" i="2"/>
  <c r="AC25" i="2"/>
  <c r="Y25" i="2"/>
  <c r="U25" i="2"/>
  <c r="Q25" i="2"/>
  <c r="M25" i="2"/>
  <c r="I25" i="2"/>
  <c r="E25" i="2"/>
  <c r="AC26" i="2"/>
  <c r="Y26" i="2"/>
  <c r="U26" i="2"/>
  <c r="Q26" i="2"/>
  <c r="M26" i="2"/>
  <c r="I26" i="2"/>
  <c r="E26" i="2"/>
  <c r="AG26" i="2"/>
  <c r="AE27" i="2"/>
  <c r="AF36" i="2"/>
  <c r="AB36" i="2"/>
  <c r="X36" i="2"/>
  <c r="T36" i="2"/>
  <c r="P36" i="2"/>
  <c r="D36" i="2"/>
  <c r="AG28" i="2"/>
  <c r="AC28" i="2"/>
  <c r="Y28" i="2"/>
  <c r="U28" i="2"/>
  <c r="Q28" i="2"/>
  <c r="M28" i="2"/>
  <c r="I28" i="2"/>
  <c r="E28" i="2"/>
  <c r="AF30" i="2"/>
  <c r="AB30" i="2"/>
  <c r="X30" i="2"/>
  <c r="T30" i="2"/>
  <c r="P30" i="2"/>
  <c r="D30" i="2"/>
  <c r="AG38" i="2"/>
  <c r="AC38" i="2"/>
  <c r="Y38" i="2"/>
  <c r="U38" i="2"/>
  <c r="Q38" i="2"/>
  <c r="M38" i="2"/>
  <c r="I38" i="2"/>
  <c r="E38" i="2"/>
  <c r="AG34" i="2"/>
  <c r="AC34" i="2"/>
  <c r="AF28" i="2"/>
  <c r="AE38" i="2"/>
  <c r="AA38" i="2"/>
  <c r="AE34" i="2"/>
  <c r="W34" i="2"/>
  <c r="S34" i="2"/>
  <c r="O34" i="2"/>
  <c r="G34" i="2"/>
  <c r="H42" i="2"/>
  <c r="J35" i="2"/>
  <c r="AA30" i="2"/>
  <c r="AE26" i="2"/>
  <c r="AA26" i="2"/>
  <c r="E43" i="2"/>
  <c r="AB28" i="2"/>
  <c r="X28" i="2"/>
  <c r="T28" i="2"/>
  <c r="P28" i="2"/>
  <c r="D28" i="2"/>
  <c r="W30" i="2"/>
  <c r="S30" i="2"/>
  <c r="O30" i="2"/>
  <c r="G30" i="2"/>
  <c r="AF38" i="2"/>
  <c r="AB38" i="2"/>
  <c r="X38" i="2"/>
  <c r="T38" i="2"/>
  <c r="P38" i="2"/>
  <c r="H38" i="2"/>
  <c r="D38" i="2"/>
  <c r="AE31" i="2"/>
  <c r="AA31" i="2"/>
  <c r="W31" i="2"/>
  <c r="S31" i="2"/>
  <c r="O31" i="2"/>
  <c r="G31" i="2"/>
  <c r="AF34" i="2"/>
  <c r="AB34" i="2"/>
  <c r="X34" i="2"/>
  <c r="T34" i="2"/>
  <c r="P34" i="2"/>
  <c r="D34" i="2"/>
  <c r="AE25" i="2"/>
  <c r="AA25" i="2"/>
  <c r="W25" i="2"/>
  <c r="S25" i="2"/>
  <c r="W26" i="2"/>
  <c r="S26" i="2"/>
  <c r="O26" i="2"/>
  <c r="AE28" i="2"/>
  <c r="AA28" i="2"/>
  <c r="W28" i="2"/>
  <c r="S28" i="2"/>
  <c r="O28" i="2"/>
  <c r="G28" i="2"/>
  <c r="H29" i="2"/>
  <c r="W38" i="2"/>
  <c r="S38" i="2"/>
  <c r="O38" i="2"/>
  <c r="G38" i="2"/>
  <c r="H39" i="2"/>
  <c r="V35" i="2"/>
  <c r="R35" i="2"/>
  <c r="H20" i="2"/>
  <c r="S23" i="2"/>
  <c r="O23" i="2"/>
  <c r="G23" i="2"/>
  <c r="H24" i="2"/>
  <c r="AA27" i="2"/>
  <c r="W27" i="2"/>
  <c r="S27" i="2"/>
  <c r="O27" i="2"/>
  <c r="G27" i="2"/>
  <c r="H36" i="2"/>
  <c r="AE37" i="2"/>
  <c r="AA37" i="2"/>
  <c r="W37" i="2"/>
  <c r="S37" i="2"/>
  <c r="O37" i="2"/>
  <c r="AE41" i="2"/>
  <c r="AF31" i="2"/>
  <c r="AB31" i="2"/>
  <c r="X31" i="2"/>
  <c r="Y34" i="2"/>
  <c r="U34" i="2"/>
  <c r="Q34" i="2"/>
  <c r="M34" i="2"/>
  <c r="I34" i="2"/>
  <c r="E34" i="2"/>
  <c r="AE12" i="2"/>
  <c r="AA12" i="2"/>
  <c r="W12" i="2"/>
  <c r="S12" i="2"/>
  <c r="O12" i="2"/>
  <c r="G12" i="2"/>
  <c r="H35" i="2"/>
  <c r="AE15" i="2"/>
  <c r="AA15" i="2"/>
  <c r="W15" i="2"/>
  <c r="S15" i="2"/>
  <c r="O15" i="2"/>
  <c r="G15" i="2"/>
  <c r="H16" i="2"/>
  <c r="AE32" i="2"/>
  <c r="AA32" i="2"/>
  <c r="W32" i="2"/>
  <c r="S32" i="2"/>
  <c r="O32" i="2"/>
  <c r="G32" i="2"/>
  <c r="H33" i="2"/>
  <c r="AE21" i="2"/>
  <c r="AA21" i="2"/>
  <c r="W21" i="2"/>
  <c r="S21" i="2"/>
  <c r="O21" i="2"/>
  <c r="G21" i="2"/>
  <c r="H22" i="2"/>
  <c r="O25" i="2"/>
  <c r="G25" i="2"/>
  <c r="G26" i="2"/>
  <c r="AE5" i="4"/>
  <c r="AF227" i="1"/>
  <c r="AE45" i="4" s="1"/>
  <c r="K5" i="4"/>
  <c r="L227" i="1"/>
  <c r="K45" i="4" s="1"/>
  <c r="C5" i="4"/>
  <c r="D227" i="1"/>
  <c r="C45" i="4" s="1"/>
  <c r="S9" i="4"/>
  <c r="T228" i="1"/>
  <c r="S46" i="4" s="1"/>
  <c r="AH5" i="4"/>
  <c r="AG5" i="2" s="1"/>
  <c r="AI227" i="1"/>
  <c r="AH45" i="4" s="1"/>
  <c r="AG45" i="2" s="1"/>
  <c r="R5" i="4"/>
  <c r="S227" i="1"/>
  <c r="R45" i="4" s="1"/>
  <c r="J5" i="4"/>
  <c r="I5" i="2" s="1"/>
  <c r="K227" i="1"/>
  <c r="J45" i="4" s="1"/>
  <c r="I45" i="2" s="1"/>
  <c r="Z9" i="4"/>
  <c r="AA228" i="1"/>
  <c r="Z46" i="4" s="1"/>
  <c r="N9" i="4"/>
  <c r="O228" i="1"/>
  <c r="N46" i="4" s="1"/>
  <c r="AF5" i="4"/>
  <c r="AG227" i="1"/>
  <c r="AF45" i="4" s="1"/>
  <c r="AB5" i="4"/>
  <c r="AC227" i="1"/>
  <c r="AB45" i="4" s="1"/>
  <c r="AA45" i="2" s="1"/>
  <c r="X5" i="4"/>
  <c r="Y227" i="1"/>
  <c r="X45" i="4" s="1"/>
  <c r="T5" i="4"/>
  <c r="S5" i="2" s="1"/>
  <c r="U227" i="1"/>
  <c r="T45" i="4" s="1"/>
  <c r="S45" i="2" s="1"/>
  <c r="P5" i="4"/>
  <c r="Q227" i="1"/>
  <c r="P45" i="4" s="1"/>
  <c r="L5" i="4"/>
  <c r="K5" i="2" s="1"/>
  <c r="M227" i="1"/>
  <c r="L45" i="4" s="1"/>
  <c r="K45" i="2" s="1"/>
  <c r="H5" i="4"/>
  <c r="I227" i="1"/>
  <c r="H45" i="4" s="1"/>
  <c r="D5" i="4"/>
  <c r="E227" i="1"/>
  <c r="D45" i="4" s="1"/>
  <c r="AF9" i="4"/>
  <c r="AG228" i="1"/>
  <c r="AF46" i="4" s="1"/>
  <c r="AB9" i="4"/>
  <c r="AC228" i="1"/>
  <c r="AB46" i="4" s="1"/>
  <c r="X9" i="4"/>
  <c r="Y228" i="1"/>
  <c r="X46" i="4" s="1"/>
  <c r="T9" i="4"/>
  <c r="U228" i="1"/>
  <c r="T46" i="4" s="1"/>
  <c r="P9" i="4"/>
  <c r="Q228" i="1"/>
  <c r="P46" i="4" s="1"/>
  <c r="L9" i="4"/>
  <c r="M228" i="1"/>
  <c r="L46" i="4" s="1"/>
  <c r="H9" i="4"/>
  <c r="I228" i="1"/>
  <c r="H46" i="4" s="1"/>
  <c r="D9" i="4"/>
  <c r="E228" i="1"/>
  <c r="D46" i="4" s="1"/>
  <c r="AH40" i="4"/>
  <c r="AI230" i="1"/>
  <c r="AI226" i="1"/>
  <c r="AD40" i="4"/>
  <c r="AE226" i="1"/>
  <c r="AE230" i="1"/>
  <c r="Z40" i="4"/>
  <c r="AA230" i="1"/>
  <c r="AA226" i="1"/>
  <c r="V40" i="4"/>
  <c r="W226" i="1"/>
  <c r="W230" i="1"/>
  <c r="R40" i="4"/>
  <c r="S230" i="1"/>
  <c r="S226" i="1"/>
  <c r="N40" i="4"/>
  <c r="O226" i="1"/>
  <c r="O230" i="1"/>
  <c r="J40" i="4"/>
  <c r="K226" i="1"/>
  <c r="J44" i="4" s="1"/>
  <c r="K230" i="1"/>
  <c r="F40" i="4"/>
  <c r="G226" i="1"/>
  <c r="F44" i="4" s="1"/>
  <c r="G230" i="1"/>
  <c r="AA5" i="4"/>
  <c r="AB227" i="1"/>
  <c r="AA45" i="4" s="1"/>
  <c r="O9" i="4"/>
  <c r="P228" i="1"/>
  <c r="G37" i="2"/>
  <c r="H30" i="2"/>
  <c r="AA41" i="2"/>
  <c r="W41" i="2"/>
  <c r="S41" i="2"/>
  <c r="O41" i="2"/>
  <c r="G41" i="2"/>
  <c r="T31" i="2"/>
  <c r="P31" i="2"/>
  <c r="H31" i="2"/>
  <c r="D31" i="2"/>
  <c r="AE43" i="2"/>
  <c r="AA43" i="2"/>
  <c r="W43" i="2"/>
  <c r="S43" i="2"/>
  <c r="O43" i="2"/>
  <c r="G43" i="2"/>
  <c r="AG40" i="4"/>
  <c r="AH226" i="1"/>
  <c r="AH230" i="1"/>
  <c r="AC40" i="4"/>
  <c r="AD226" i="1"/>
  <c r="AD230" i="1"/>
  <c r="Y40" i="4"/>
  <c r="Z226" i="1"/>
  <c r="Z230" i="1"/>
  <c r="U40" i="4"/>
  <c r="V226" i="1"/>
  <c r="V230" i="1"/>
  <c r="Q40" i="4"/>
  <c r="R226" i="1"/>
  <c r="R229" i="1" s="1"/>
  <c r="R230" i="1"/>
  <c r="M40" i="4"/>
  <c r="N230" i="1"/>
  <c r="N226" i="1"/>
  <c r="M44" i="4" s="1"/>
  <c r="I40" i="4"/>
  <c r="J226" i="1"/>
  <c r="I44" i="4" s="1"/>
  <c r="J230" i="1"/>
  <c r="E40" i="4"/>
  <c r="F226" i="1"/>
  <c r="E44" i="4" s="1"/>
  <c r="F230" i="1"/>
  <c r="S5" i="4"/>
  <c r="T227" i="1"/>
  <c r="S45" i="4" s="1"/>
  <c r="W9" i="4"/>
  <c r="X228" i="1"/>
  <c r="W46" i="4" s="1"/>
  <c r="G9" i="4"/>
  <c r="H228" i="1"/>
  <c r="C9" i="4"/>
  <c r="D228" i="1"/>
  <c r="C46" i="4" s="1"/>
  <c r="Z5" i="4"/>
  <c r="AA227" i="1"/>
  <c r="Z45" i="4" s="1"/>
  <c r="F5" i="4"/>
  <c r="G227" i="1"/>
  <c r="F45" i="4" s="1"/>
  <c r="AH9" i="4"/>
  <c r="AI228" i="1"/>
  <c r="AH46" i="4" s="1"/>
  <c r="V9" i="4"/>
  <c r="U9" i="2" s="1"/>
  <c r="W228" i="1"/>
  <c r="V46" i="4" s="1"/>
  <c r="U46" i="2" s="1"/>
  <c r="F9" i="4"/>
  <c r="G228" i="1"/>
  <c r="F46" i="4" s="1"/>
  <c r="AF40" i="4"/>
  <c r="AG226" i="1"/>
  <c r="AG230" i="1"/>
  <c r="AB40" i="4"/>
  <c r="AC226" i="1"/>
  <c r="AC230" i="1"/>
  <c r="X40" i="4"/>
  <c r="Y226" i="1"/>
  <c r="Y230" i="1"/>
  <c r="T40" i="4"/>
  <c r="U226" i="1"/>
  <c r="U230" i="1"/>
  <c r="P40" i="4"/>
  <c r="Q226" i="1"/>
  <c r="Q230" i="1"/>
  <c r="L40" i="4"/>
  <c r="M226" i="1"/>
  <c r="L44" i="4" s="1"/>
  <c r="M230" i="1"/>
  <c r="H40" i="4"/>
  <c r="I226" i="1"/>
  <c r="H44" i="4" s="1"/>
  <c r="I230" i="1"/>
  <c r="D40" i="4"/>
  <c r="E226" i="1"/>
  <c r="D44" i="4" s="1"/>
  <c r="E230" i="1"/>
  <c r="W5" i="4"/>
  <c r="X227" i="1"/>
  <c r="W45" i="4" s="1"/>
  <c r="O5" i="4"/>
  <c r="P227" i="1"/>
  <c r="G5" i="4"/>
  <c r="H227" i="1"/>
  <c r="AE9" i="4"/>
  <c r="AF228" i="1"/>
  <c r="AE46" i="4" s="1"/>
  <c r="AA9" i="4"/>
  <c r="Z9" i="2" s="1"/>
  <c r="AB228" i="1"/>
  <c r="AA46" i="4" s="1"/>
  <c r="Z46" i="2" s="1"/>
  <c r="K9" i="4"/>
  <c r="L228" i="1"/>
  <c r="K46" i="4" s="1"/>
  <c r="AD5" i="4"/>
  <c r="AE227" i="1"/>
  <c r="AD45" i="4" s="1"/>
  <c r="V5" i="4"/>
  <c r="W227" i="1"/>
  <c r="V45" i="4" s="1"/>
  <c r="N5" i="4"/>
  <c r="O227" i="1"/>
  <c r="N45" i="4" s="1"/>
  <c r="AD9" i="4"/>
  <c r="AE228" i="1"/>
  <c r="AD46" i="4" s="1"/>
  <c r="R9" i="4"/>
  <c r="Q9" i="2" s="1"/>
  <c r="S228" i="1"/>
  <c r="R46" i="4" s="1"/>
  <c r="Q46" i="2" s="1"/>
  <c r="J9" i="4"/>
  <c r="K228" i="1"/>
  <c r="J46" i="4" s="1"/>
  <c r="AG5" i="4"/>
  <c r="AH227" i="1"/>
  <c r="AG45" i="4" s="1"/>
  <c r="AC5" i="4"/>
  <c r="AD227" i="1"/>
  <c r="AC45" i="4" s="1"/>
  <c r="Y5" i="4"/>
  <c r="Z227" i="1"/>
  <c r="Y45" i="4" s="1"/>
  <c r="U5" i="4"/>
  <c r="V227" i="1"/>
  <c r="U45" i="4" s="1"/>
  <c r="Q5" i="4"/>
  <c r="R227" i="1"/>
  <c r="Q45" i="4" s="1"/>
  <c r="M5" i="4"/>
  <c r="N227" i="1"/>
  <c r="M45" i="4" s="1"/>
  <c r="I5" i="4"/>
  <c r="J227" i="1"/>
  <c r="I45" i="4" s="1"/>
  <c r="E5" i="4"/>
  <c r="F227" i="1"/>
  <c r="E45" i="4" s="1"/>
  <c r="AG9" i="4"/>
  <c r="AF9" i="2" s="1"/>
  <c r="AH228" i="1"/>
  <c r="AG46" i="4" s="1"/>
  <c r="AF46" i="2" s="1"/>
  <c r="AC9" i="4"/>
  <c r="AD228" i="1"/>
  <c r="AC46" i="4" s="1"/>
  <c r="Y9" i="4"/>
  <c r="X9" i="2" s="1"/>
  <c r="Z228" i="1"/>
  <c r="Y46" i="4" s="1"/>
  <c r="X46" i="2" s="1"/>
  <c r="U9" i="4"/>
  <c r="V228" i="1"/>
  <c r="U46" i="4" s="1"/>
  <c r="Q9" i="4"/>
  <c r="P9" i="2" s="1"/>
  <c r="R228" i="1"/>
  <c r="Q46" i="4" s="1"/>
  <c r="P46" i="2" s="1"/>
  <c r="M9" i="4"/>
  <c r="L9" i="2" s="1"/>
  <c r="N228" i="1"/>
  <c r="M46" i="4" s="1"/>
  <c r="L46" i="2" s="1"/>
  <c r="I9" i="4"/>
  <c r="J228" i="1"/>
  <c r="I46" i="4" s="1"/>
  <c r="E9" i="4"/>
  <c r="F228" i="1"/>
  <c r="E46" i="4" s="1"/>
  <c r="C230" i="1"/>
  <c r="B48" i="4" s="1"/>
  <c r="AE40" i="4"/>
  <c r="AF226" i="1"/>
  <c r="AF230" i="1"/>
  <c r="AA40" i="4"/>
  <c r="AB226" i="1"/>
  <c r="AB230" i="1"/>
  <c r="W40" i="4"/>
  <c r="X230" i="1"/>
  <c r="X226" i="1"/>
  <c r="S40" i="4"/>
  <c r="T226" i="1"/>
  <c r="T230" i="1"/>
  <c r="O40" i="4"/>
  <c r="P226" i="1"/>
  <c r="P230" i="1"/>
  <c r="K40" i="4"/>
  <c r="L226" i="1"/>
  <c r="K44" i="4" s="1"/>
  <c r="L230" i="1"/>
  <c r="G40" i="4"/>
  <c r="H226" i="1"/>
  <c r="H230" i="1"/>
  <c r="C40" i="4"/>
  <c r="D226" i="1"/>
  <c r="C44" i="4" s="1"/>
  <c r="D230" i="1"/>
  <c r="AG7" i="2"/>
  <c r="AC7" i="2"/>
  <c r="Y7" i="2"/>
  <c r="U7" i="2"/>
  <c r="Q7" i="2"/>
  <c r="M7" i="2"/>
  <c r="I7" i="2"/>
  <c r="E7" i="2"/>
  <c r="AG11" i="2"/>
  <c r="AC11" i="2"/>
  <c r="Y11" i="2"/>
  <c r="U11" i="2"/>
  <c r="Q11" i="2"/>
  <c r="M11" i="2"/>
  <c r="I11" i="2"/>
  <c r="AG29" i="2"/>
  <c r="AC29" i="2"/>
  <c r="Y29" i="2"/>
  <c r="U29" i="2"/>
  <c r="AG39" i="2"/>
  <c r="AC39" i="2"/>
  <c r="Y39" i="2"/>
  <c r="U39" i="2"/>
  <c r="Q39" i="2"/>
  <c r="M39" i="2"/>
  <c r="I39" i="2"/>
  <c r="AG42" i="2"/>
  <c r="AC42" i="2"/>
  <c r="Y42" i="2"/>
  <c r="U42" i="2"/>
  <c r="Q42" i="2"/>
  <c r="M42" i="2"/>
  <c r="I42" i="2"/>
  <c r="E42" i="2"/>
  <c r="AF42" i="2"/>
  <c r="AB42" i="2"/>
  <c r="X42" i="2"/>
  <c r="T42" i="2"/>
  <c r="B6" i="2"/>
  <c r="AG35" i="2"/>
  <c r="AA5" i="2"/>
  <c r="AF6" i="2"/>
  <c r="AB6" i="2"/>
  <c r="X6" i="2"/>
  <c r="T6" i="2"/>
  <c r="P6" i="2"/>
  <c r="D6" i="2"/>
  <c r="B8" i="2"/>
  <c r="AF10" i="2"/>
  <c r="AB10" i="2"/>
  <c r="X10" i="2"/>
  <c r="T10" i="2"/>
  <c r="P10" i="2"/>
  <c r="D10" i="2"/>
  <c r="E11" i="2"/>
  <c r="B12" i="2"/>
  <c r="AE35" i="2"/>
  <c r="AA35" i="2"/>
  <c r="W35" i="2"/>
  <c r="S35" i="2"/>
  <c r="O35" i="2"/>
  <c r="G35" i="2"/>
  <c r="AF13" i="2"/>
  <c r="AB13" i="2"/>
  <c r="X13" i="2"/>
  <c r="T13" i="2"/>
  <c r="P13" i="2"/>
  <c r="H13" i="2"/>
  <c r="D13" i="2"/>
  <c r="AG14" i="2"/>
  <c r="AC14" i="2"/>
  <c r="Y14" i="2"/>
  <c r="U14" i="2"/>
  <c r="Q14" i="2"/>
  <c r="M14" i="2"/>
  <c r="I14" i="2"/>
  <c r="E14" i="2"/>
  <c r="B15" i="2"/>
  <c r="AE16" i="2"/>
  <c r="AA16" i="2"/>
  <c r="W16" i="2"/>
  <c r="S16" i="2"/>
  <c r="O16" i="2"/>
  <c r="G16" i="2"/>
  <c r="AF17" i="2"/>
  <c r="AB17" i="2"/>
  <c r="X17" i="2"/>
  <c r="T17" i="2"/>
  <c r="P17" i="2"/>
  <c r="H17" i="2"/>
  <c r="D17" i="2"/>
  <c r="AG18" i="2"/>
  <c r="AC18" i="2"/>
  <c r="Y18" i="2"/>
  <c r="U18" i="2"/>
  <c r="Q18" i="2"/>
  <c r="M18" i="2"/>
  <c r="I18" i="2"/>
  <c r="E18" i="2"/>
  <c r="B32" i="2"/>
  <c r="AE33" i="2"/>
  <c r="AA33" i="2"/>
  <c r="W33" i="2"/>
  <c r="S33" i="2"/>
  <c r="O33" i="2"/>
  <c r="G33" i="2"/>
  <c r="AF19" i="2"/>
  <c r="AB19" i="2"/>
  <c r="X19" i="2"/>
  <c r="T19" i="2"/>
  <c r="P19" i="2"/>
  <c r="H19" i="2"/>
  <c r="D19" i="2"/>
  <c r="AG20" i="2"/>
  <c r="AC20" i="2"/>
  <c r="Y20" i="2"/>
  <c r="U20" i="2"/>
  <c r="Q20" i="2"/>
  <c r="M20" i="2"/>
  <c r="I20" i="2"/>
  <c r="E20" i="2"/>
  <c r="B21" i="2"/>
  <c r="AE22" i="2"/>
  <c r="AA22" i="2"/>
  <c r="W22" i="2"/>
  <c r="S22" i="2"/>
  <c r="O22" i="2"/>
  <c r="G22" i="2"/>
  <c r="AF23" i="2"/>
  <c r="AB23" i="2"/>
  <c r="X23" i="2"/>
  <c r="T23" i="2"/>
  <c r="P23" i="2"/>
  <c r="H23" i="2"/>
  <c r="D23" i="2"/>
  <c r="AG24" i="2"/>
  <c r="AC24" i="2"/>
  <c r="Y24" i="2"/>
  <c r="U24" i="2"/>
  <c r="Q24" i="2"/>
  <c r="M24" i="2"/>
  <c r="I24" i="2"/>
  <c r="E24" i="2"/>
  <c r="B25" i="2"/>
  <c r="B26" i="2"/>
  <c r="AF27" i="2"/>
  <c r="AB27" i="2"/>
  <c r="X27" i="2"/>
  <c r="T27" i="2"/>
  <c r="P27" i="2"/>
  <c r="H27" i="2"/>
  <c r="D27" i="2"/>
  <c r="AG36" i="2"/>
  <c r="AC36" i="2"/>
  <c r="Y36" i="2"/>
  <c r="U36" i="2"/>
  <c r="Q36" i="2"/>
  <c r="M36" i="2"/>
  <c r="I36" i="2"/>
  <c r="E36" i="2"/>
  <c r="B28" i="2"/>
  <c r="AE29" i="2"/>
  <c r="AA29" i="2"/>
  <c r="W29" i="2"/>
  <c r="S29" i="2"/>
  <c r="O29" i="2"/>
  <c r="G29" i="2"/>
  <c r="AF37" i="2"/>
  <c r="AB37" i="2"/>
  <c r="X37" i="2"/>
  <c r="T37" i="2"/>
  <c r="P37" i="2"/>
  <c r="H37" i="2"/>
  <c r="D37" i="2"/>
  <c r="AG30" i="2"/>
  <c r="AC30" i="2"/>
  <c r="Y30" i="2"/>
  <c r="U30" i="2"/>
  <c r="Q30" i="2"/>
  <c r="M30" i="2"/>
  <c r="I30" i="2"/>
  <c r="E30" i="2"/>
  <c r="B38" i="2"/>
  <c r="AE39" i="2"/>
  <c r="AA39" i="2"/>
  <c r="W39" i="2"/>
  <c r="S39" i="2"/>
  <c r="O39" i="2"/>
  <c r="G39" i="2"/>
  <c r="AF41" i="2"/>
  <c r="AB41" i="2"/>
  <c r="X41" i="2"/>
  <c r="T41" i="2"/>
  <c r="P41" i="2"/>
  <c r="H41" i="2"/>
  <c r="D41" i="2"/>
  <c r="AG31" i="2"/>
  <c r="AC31" i="2"/>
  <c r="Y31" i="2"/>
  <c r="U31" i="2"/>
  <c r="Q31" i="2"/>
  <c r="M31" i="2"/>
  <c r="I31" i="2"/>
  <c r="E31" i="2"/>
  <c r="B34" i="2"/>
  <c r="AE42" i="2"/>
  <c r="AA42" i="2"/>
  <c r="W42" i="2"/>
  <c r="S42" i="2"/>
  <c r="O42" i="2"/>
  <c r="G42" i="2"/>
  <c r="AF43" i="2"/>
  <c r="AB43" i="2"/>
  <c r="X43" i="2"/>
  <c r="T43" i="2"/>
  <c r="P43" i="2"/>
  <c r="H43" i="2"/>
  <c r="D43" i="2"/>
  <c r="B5" i="4"/>
  <c r="C227" i="1"/>
  <c r="B45" i="4" s="1"/>
  <c r="C228" i="1"/>
  <c r="B46" i="4" s="1"/>
  <c r="B9" i="4"/>
  <c r="B35" i="2"/>
  <c r="B16" i="2"/>
  <c r="B33" i="2"/>
  <c r="B22" i="2"/>
  <c r="B29" i="2"/>
  <c r="B39" i="2"/>
  <c r="B42" i="2"/>
  <c r="B10" i="2"/>
  <c r="Y35" i="2"/>
  <c r="Q35" i="2"/>
  <c r="I35" i="2"/>
  <c r="AG16" i="2"/>
  <c r="AC16" i="2"/>
  <c r="Y16" i="2"/>
  <c r="U16" i="2"/>
  <c r="Q16" i="2"/>
  <c r="M16" i="2"/>
  <c r="I16" i="2"/>
  <c r="E16" i="2"/>
  <c r="B17" i="2"/>
  <c r="AG33" i="2"/>
  <c r="AC33" i="2"/>
  <c r="Y33" i="2"/>
  <c r="U33" i="2"/>
  <c r="Q33" i="2"/>
  <c r="M33" i="2"/>
  <c r="I33" i="2"/>
  <c r="E33" i="2"/>
  <c r="B19" i="2"/>
  <c r="AG22" i="2"/>
  <c r="AC22" i="2"/>
  <c r="Y22" i="2"/>
  <c r="U22" i="2"/>
  <c r="Q22" i="2"/>
  <c r="M22" i="2"/>
  <c r="I22" i="2"/>
  <c r="E22" i="2"/>
  <c r="B23" i="2"/>
  <c r="B27" i="2"/>
  <c r="Q29" i="2"/>
  <c r="M29" i="2"/>
  <c r="I29" i="2"/>
  <c r="E29" i="2"/>
  <c r="B37" i="2"/>
  <c r="E39" i="2"/>
  <c r="B41" i="2"/>
  <c r="B43" i="2"/>
  <c r="AC35" i="2"/>
  <c r="U35" i="2"/>
  <c r="M35" i="2"/>
  <c r="E35" i="2"/>
  <c r="B13" i="2"/>
  <c r="D5" i="2"/>
  <c r="AG6" i="2"/>
  <c r="AC6" i="2"/>
  <c r="Y6" i="2"/>
  <c r="U6" i="2"/>
  <c r="Q6" i="2"/>
  <c r="M6" i="2"/>
  <c r="I6" i="2"/>
  <c r="E6" i="2"/>
  <c r="B7" i="2"/>
  <c r="AE8" i="2"/>
  <c r="AA8" i="2"/>
  <c r="W8" i="2"/>
  <c r="S8" i="2"/>
  <c r="O8" i="2"/>
  <c r="G8" i="2"/>
  <c r="AG10" i="2"/>
  <c r="AC10" i="2"/>
  <c r="Y10" i="2"/>
  <c r="U10" i="2"/>
  <c r="Q10" i="2"/>
  <c r="M10" i="2"/>
  <c r="I10" i="2"/>
  <c r="E10" i="2"/>
  <c r="B11" i="2"/>
  <c r="AF35" i="2"/>
  <c r="AB35" i="2"/>
  <c r="X35" i="2"/>
  <c r="T35" i="2"/>
  <c r="P35" i="2"/>
  <c r="D35" i="2"/>
  <c r="AG13" i="2"/>
  <c r="AC13" i="2"/>
  <c r="Y13" i="2"/>
  <c r="U13" i="2"/>
  <c r="Q13" i="2"/>
  <c r="M13" i="2"/>
  <c r="I13" i="2"/>
  <c r="E13" i="2"/>
  <c r="B14" i="2"/>
  <c r="AF16" i="2"/>
  <c r="AB16" i="2"/>
  <c r="X16" i="2"/>
  <c r="T16" i="2"/>
  <c r="P16" i="2"/>
  <c r="D16" i="2"/>
  <c r="AG17" i="2"/>
  <c r="AC17" i="2"/>
  <c r="Y17" i="2"/>
  <c r="U17" i="2"/>
  <c r="Q17" i="2"/>
  <c r="M17" i="2"/>
  <c r="I17" i="2"/>
  <c r="E17" i="2"/>
  <c r="B18" i="2"/>
  <c r="AF33" i="2"/>
  <c r="AB33" i="2"/>
  <c r="X33" i="2"/>
  <c r="T33" i="2"/>
  <c r="P33" i="2"/>
  <c r="D33" i="2"/>
  <c r="AG19" i="2"/>
  <c r="AC19" i="2"/>
  <c r="Y19" i="2"/>
  <c r="U19" i="2"/>
  <c r="Q19" i="2"/>
  <c r="M19" i="2"/>
  <c r="I19" i="2"/>
  <c r="E19" i="2"/>
  <c r="B20" i="2"/>
  <c r="AF22" i="2"/>
  <c r="AB22" i="2"/>
  <c r="X22" i="2"/>
  <c r="T22" i="2"/>
  <c r="P22" i="2"/>
  <c r="D22" i="2"/>
  <c r="AG23" i="2"/>
  <c r="AC23" i="2"/>
  <c r="Y23" i="2"/>
  <c r="U23" i="2"/>
  <c r="Q23" i="2"/>
  <c r="M23" i="2"/>
  <c r="I23" i="2"/>
  <c r="E23" i="2"/>
  <c r="B24" i="2"/>
  <c r="AG27" i="2"/>
  <c r="AC27" i="2"/>
  <c r="Y27" i="2"/>
  <c r="U27" i="2"/>
  <c r="Q27" i="2"/>
  <c r="M27" i="2"/>
  <c r="I27" i="2"/>
  <c r="E27" i="2"/>
  <c r="B36" i="2"/>
  <c r="AF29" i="2"/>
  <c r="AB29" i="2"/>
  <c r="X29" i="2"/>
  <c r="T29" i="2"/>
  <c r="P29" i="2"/>
  <c r="D29" i="2"/>
  <c r="AG37" i="2"/>
  <c r="AC37" i="2"/>
  <c r="Y37" i="2"/>
  <c r="U37" i="2"/>
  <c r="Q37" i="2"/>
  <c r="M37" i="2"/>
  <c r="I37" i="2"/>
  <c r="E37" i="2"/>
  <c r="B30" i="2"/>
  <c r="AF39" i="2"/>
  <c r="AB39" i="2"/>
  <c r="X39" i="2"/>
  <c r="T39" i="2"/>
  <c r="P39" i="2"/>
  <c r="D39" i="2"/>
  <c r="AG41" i="2"/>
  <c r="AC41" i="2"/>
  <c r="Y41" i="2"/>
  <c r="U41" i="2"/>
  <c r="Q41" i="2"/>
  <c r="M41" i="2"/>
  <c r="I41" i="2"/>
  <c r="E41" i="2"/>
  <c r="B31" i="2"/>
  <c r="P42" i="2"/>
  <c r="D42" i="2"/>
  <c r="C226" i="1"/>
  <c r="B40" i="4"/>
  <c r="AE44" i="4" l="1"/>
  <c r="AF229" i="1"/>
  <c r="T5" i="2"/>
  <c r="T44" i="4"/>
  <c r="AC44" i="4"/>
  <c r="AD229" i="1"/>
  <c r="F7" i="2"/>
  <c r="AJ7" i="4" s="1"/>
  <c r="W44" i="4"/>
  <c r="X229" i="1"/>
  <c r="AA44" i="4"/>
  <c r="AB229" i="1"/>
  <c r="AA47" i="4" s="1"/>
  <c r="P44" i="4"/>
  <c r="O44" i="2" s="1"/>
  <c r="AF44" i="4"/>
  <c r="AG229" i="1"/>
  <c r="AF47" i="4" s="1"/>
  <c r="Y44" i="4"/>
  <c r="X44" i="2" s="1"/>
  <c r="Z229" i="1"/>
  <c r="N44" i="4"/>
  <c r="Z44" i="4"/>
  <c r="AA229" i="1"/>
  <c r="AD44" i="4"/>
  <c r="AE229" i="1"/>
  <c r="AB44" i="4"/>
  <c r="AA44" i="2" s="1"/>
  <c r="AC229" i="1"/>
  <c r="U44" i="4"/>
  <c r="S44" i="4"/>
  <c r="X44" i="4"/>
  <c r="Y229" i="1"/>
  <c r="Q44" i="4"/>
  <c r="Q47" i="4"/>
  <c r="AG44" i="4"/>
  <c r="AH229" i="1"/>
  <c r="AG47" i="4" s="1"/>
  <c r="R44" i="4"/>
  <c r="V44" i="4"/>
  <c r="AH44" i="4"/>
  <c r="AI229" i="1"/>
  <c r="AJ231" i="1"/>
  <c r="AK231" i="1" s="1"/>
  <c r="AM231" i="1" s="1"/>
  <c r="AL19" i="4"/>
  <c r="N35" i="2"/>
  <c r="F37" i="2"/>
  <c r="AJ37" i="4" s="1"/>
  <c r="N37" i="2"/>
  <c r="AI33" i="4"/>
  <c r="AK33" i="4" s="1"/>
  <c r="AM33" i="4" s="1"/>
  <c r="AL5" i="4"/>
  <c r="AL27" i="4"/>
  <c r="AL33" i="4"/>
  <c r="N26" i="2"/>
  <c r="F11" i="2"/>
  <c r="AJ11" i="4" s="1"/>
  <c r="AI23" i="4"/>
  <c r="AK23" i="4" s="1"/>
  <c r="AM23" i="4" s="1"/>
  <c r="F28" i="2"/>
  <c r="AJ28" i="4" s="1"/>
  <c r="F32" i="2"/>
  <c r="AJ32" i="4" s="1"/>
  <c r="AL41" i="4"/>
  <c r="AL6" i="4"/>
  <c r="AI27" i="4"/>
  <c r="AK27" i="4" s="1"/>
  <c r="AM27" i="4" s="1"/>
  <c r="AI42" i="4"/>
  <c r="AK42" i="4" s="1"/>
  <c r="AM42" i="4" s="1"/>
  <c r="AL35" i="4"/>
  <c r="F12" i="2"/>
  <c r="AJ12" i="4" s="1"/>
  <c r="AL37" i="4"/>
  <c r="AL36" i="4"/>
  <c r="AL43" i="4"/>
  <c r="AI19" i="4"/>
  <c r="AK19" i="4" s="1"/>
  <c r="AM19" i="4" s="1"/>
  <c r="AL39" i="4"/>
  <c r="AI13" i="4"/>
  <c r="AK13" i="4" s="1"/>
  <c r="AM13" i="4" s="1"/>
  <c r="F20" i="2"/>
  <c r="AJ20" i="4" s="1"/>
  <c r="N28" i="2"/>
  <c r="F24" i="2"/>
  <c r="AJ24" i="4" s="1"/>
  <c r="AL14" i="4"/>
  <c r="AI38" i="4"/>
  <c r="AK38" i="4" s="1"/>
  <c r="AM38" i="4" s="1"/>
  <c r="F25" i="2"/>
  <c r="AJ25" i="4" s="1"/>
  <c r="AI15" i="4"/>
  <c r="AK15" i="4" s="1"/>
  <c r="AM15" i="4" s="1"/>
  <c r="AL31" i="4"/>
  <c r="AI36" i="4"/>
  <c r="AK36" i="4" s="1"/>
  <c r="AM36" i="4" s="1"/>
  <c r="AI18" i="4"/>
  <c r="AK18" i="4" s="1"/>
  <c r="AM18" i="4" s="1"/>
  <c r="AI11" i="4"/>
  <c r="AK11" i="4" s="1"/>
  <c r="AM11" i="4" s="1"/>
  <c r="F23" i="2"/>
  <c r="AJ23" i="4" s="1"/>
  <c r="AL10" i="4"/>
  <c r="AI22" i="4"/>
  <c r="AK22" i="4" s="1"/>
  <c r="AM22" i="4" s="1"/>
  <c r="N25" i="2"/>
  <c r="AI32" i="4"/>
  <c r="AK32" i="4" s="1"/>
  <c r="AM32" i="4" s="1"/>
  <c r="AI30" i="4"/>
  <c r="AK30" i="4" s="1"/>
  <c r="AM30" i="4" s="1"/>
  <c r="AI41" i="4"/>
  <c r="AK41" i="4" s="1"/>
  <c r="AM41" i="4" s="1"/>
  <c r="AL13" i="4"/>
  <c r="B40" i="2"/>
  <c r="F30" i="2"/>
  <c r="AJ30" i="4" s="1"/>
  <c r="AL18" i="4"/>
  <c r="AI37" i="4"/>
  <c r="AK37" i="4" s="1"/>
  <c r="AM37" i="4" s="1"/>
  <c r="AI17" i="4"/>
  <c r="AK17" i="4" s="1"/>
  <c r="AM17" i="4" s="1"/>
  <c r="AL42" i="4"/>
  <c r="AL22" i="4"/>
  <c r="AI24" i="4"/>
  <c r="AK24" i="4" s="1"/>
  <c r="AM24" i="4" s="1"/>
  <c r="AI14" i="4"/>
  <c r="AK14" i="4" s="1"/>
  <c r="AM14" i="4" s="1"/>
  <c r="N6" i="2"/>
  <c r="N39" i="2"/>
  <c r="AL16" i="4"/>
  <c r="N34" i="2"/>
  <c r="AI8" i="4"/>
  <c r="AK8" i="4" s="1"/>
  <c r="AM8" i="4" s="1"/>
  <c r="AI31" i="4"/>
  <c r="AK31" i="4" s="1"/>
  <c r="AM31" i="4" s="1"/>
  <c r="AI20" i="4"/>
  <c r="AK20" i="4" s="1"/>
  <c r="AM20" i="4" s="1"/>
  <c r="AI7" i="4"/>
  <c r="AK7" i="4" s="1"/>
  <c r="AM7" i="4" s="1"/>
  <c r="N43" i="2"/>
  <c r="AI29" i="4"/>
  <c r="AK29" i="4" s="1"/>
  <c r="AM29" i="4" s="1"/>
  <c r="N16" i="2"/>
  <c r="F26" i="2"/>
  <c r="AJ26" i="4" s="1"/>
  <c r="F15" i="2"/>
  <c r="AJ15" i="4" s="1"/>
  <c r="N10" i="2"/>
  <c r="I40" i="2"/>
  <c r="L5" i="2"/>
  <c r="AB5" i="2"/>
  <c r="U5" i="2"/>
  <c r="Y5" i="2"/>
  <c r="C40" i="2"/>
  <c r="C46" i="2"/>
  <c r="C45" i="2"/>
  <c r="C9" i="2"/>
  <c r="C5" i="2"/>
  <c r="AL230" i="1"/>
  <c r="O46" i="4"/>
  <c r="N46" i="2" s="1"/>
  <c r="AJ228" i="1"/>
  <c r="AK228" i="1" s="1"/>
  <c r="AM228" i="1" s="1"/>
  <c r="G44" i="4"/>
  <c r="AL44" i="4" s="1"/>
  <c r="AL226" i="1"/>
  <c r="G45" i="4"/>
  <c r="AL45" i="4" s="1"/>
  <c r="AL227" i="1"/>
  <c r="AJ230" i="1"/>
  <c r="AK230" i="1" s="1"/>
  <c r="AM230" i="1" s="1"/>
  <c r="O44" i="4"/>
  <c r="AI44" i="4" s="1"/>
  <c r="AK44" i="4" s="1"/>
  <c r="AM44" i="4" s="1"/>
  <c r="AJ226" i="1"/>
  <c r="AK226" i="1" s="1"/>
  <c r="AM226" i="1" s="1"/>
  <c r="O45" i="4"/>
  <c r="AI45" i="4" s="1"/>
  <c r="AK45" i="4" s="1"/>
  <c r="AM45" i="4" s="1"/>
  <c r="AJ227" i="1"/>
  <c r="AK227" i="1" s="1"/>
  <c r="AM227" i="1" s="1"/>
  <c r="G46" i="4"/>
  <c r="F46" i="2" s="1"/>
  <c r="AL228" i="1"/>
  <c r="AL40" i="4"/>
  <c r="AJ43" i="4"/>
  <c r="AJ41" i="4"/>
  <c r="AJ27" i="4"/>
  <c r="AJ19" i="4"/>
  <c r="AJ17" i="4"/>
  <c r="AJ13" i="4"/>
  <c r="AJ10" i="4"/>
  <c r="AJ42" i="4"/>
  <c r="AJ39" i="4"/>
  <c r="AJ29" i="4"/>
  <c r="AJ22" i="4"/>
  <c r="AJ33" i="4"/>
  <c r="AJ16" i="4"/>
  <c r="AJ35" i="4"/>
  <c r="AJ31" i="4"/>
  <c r="AJ36" i="4"/>
  <c r="AJ18" i="4"/>
  <c r="AJ14" i="4"/>
  <c r="AJ6" i="4"/>
  <c r="AJ34" i="4"/>
  <c r="AJ38" i="4"/>
  <c r="AJ21" i="4"/>
  <c r="AJ8" i="4"/>
  <c r="AI40" i="4"/>
  <c r="AK40" i="4" s="1"/>
  <c r="AM40" i="4" s="1"/>
  <c r="N5" i="2"/>
  <c r="AI5" i="4"/>
  <c r="AK5" i="4" s="1"/>
  <c r="AM5" i="4" s="1"/>
  <c r="AG9" i="2"/>
  <c r="AL9" i="4"/>
  <c r="R5" i="2"/>
  <c r="AI9" i="4"/>
  <c r="AK9" i="4" s="1"/>
  <c r="AM9" i="4" s="1"/>
  <c r="E40" i="2"/>
  <c r="P45" i="2"/>
  <c r="X45" i="2"/>
  <c r="AF45" i="2"/>
  <c r="M45" i="2"/>
  <c r="AC45" i="2"/>
  <c r="V45" i="2"/>
  <c r="E45" i="2"/>
  <c r="AE9" i="2"/>
  <c r="B5" i="2"/>
  <c r="H9" i="2"/>
  <c r="H5" i="2"/>
  <c r="P5" i="2"/>
  <c r="X5" i="2"/>
  <c r="AF5" i="2"/>
  <c r="M5" i="2"/>
  <c r="AC5" i="2"/>
  <c r="F5" i="2"/>
  <c r="V5" i="2"/>
  <c r="K44" i="2"/>
  <c r="E5" i="2"/>
  <c r="G9" i="2"/>
  <c r="K46" i="2"/>
  <c r="AC40" i="2"/>
  <c r="D45" i="2"/>
  <c r="L45" i="2"/>
  <c r="T45" i="2"/>
  <c r="AB45" i="2"/>
  <c r="U45" i="2"/>
  <c r="K40" i="2"/>
  <c r="Y45" i="2"/>
  <c r="R45" i="2"/>
  <c r="L44" i="2"/>
  <c r="G5" i="2"/>
  <c r="O5" i="2"/>
  <c r="W5" i="2"/>
  <c r="AE5" i="2"/>
  <c r="Q5" i="2"/>
  <c r="H46" i="2"/>
  <c r="H45" i="2"/>
  <c r="K9" i="2"/>
  <c r="D46" i="2"/>
  <c r="T46" i="2"/>
  <c r="AB46" i="2"/>
  <c r="I46" i="2"/>
  <c r="AC46" i="2"/>
  <c r="J46" i="2"/>
  <c r="AD46" i="2"/>
  <c r="I9" i="2"/>
  <c r="H40" i="2"/>
  <c r="AG40" i="2"/>
  <c r="O9" i="2"/>
  <c r="W9" i="2"/>
  <c r="Y9" i="2"/>
  <c r="AB9" i="2"/>
  <c r="E9" i="2"/>
  <c r="M9" i="2"/>
  <c r="AC9" i="2"/>
  <c r="D9" i="2"/>
  <c r="T9" i="2"/>
  <c r="B9" i="2"/>
  <c r="Q40" i="2"/>
  <c r="AA9" i="2"/>
  <c r="Y40" i="2"/>
  <c r="U40" i="2"/>
  <c r="S9" i="2"/>
  <c r="Z5" i="2"/>
  <c r="D40" i="2"/>
  <c r="M40" i="2"/>
  <c r="AD44" i="2"/>
  <c r="E46" i="2"/>
  <c r="AG46" i="2"/>
  <c r="S46" i="2"/>
  <c r="AA46" i="2"/>
  <c r="M46" i="2"/>
  <c r="J44" i="2"/>
  <c r="V44" i="2"/>
  <c r="Z44" i="2"/>
  <c r="J9" i="2"/>
  <c r="AD9" i="2"/>
  <c r="F9" i="2"/>
  <c r="C47" i="4"/>
  <c r="C48" i="4"/>
  <c r="B48" i="2" s="1"/>
  <c r="J40" i="2"/>
  <c r="S47" i="4"/>
  <c r="S48" i="4"/>
  <c r="W47" i="4"/>
  <c r="W48" i="4"/>
  <c r="Z40" i="2"/>
  <c r="L47" i="4"/>
  <c r="L48" i="4"/>
  <c r="S40" i="2"/>
  <c r="AB47" i="4"/>
  <c r="AB48" i="4"/>
  <c r="AE44" i="2"/>
  <c r="B46" i="2"/>
  <c r="V46" i="2"/>
  <c r="E47" i="4"/>
  <c r="E48" i="4"/>
  <c r="H44" i="2"/>
  <c r="U47" i="4"/>
  <c r="U48" i="4"/>
  <c r="AB40" i="2"/>
  <c r="Z45" i="2"/>
  <c r="N47" i="4"/>
  <c r="N48" i="4"/>
  <c r="R47" i="4"/>
  <c r="R48" i="4"/>
  <c r="AD47" i="4"/>
  <c r="AD48" i="4"/>
  <c r="AH47" i="4"/>
  <c r="AH48" i="4"/>
  <c r="G46" i="2"/>
  <c r="O46" i="2"/>
  <c r="W46" i="2"/>
  <c r="AE46" i="2"/>
  <c r="G45" i="2"/>
  <c r="O45" i="2"/>
  <c r="W45" i="2"/>
  <c r="AE45" i="2"/>
  <c r="Y46" i="2"/>
  <c r="Q45" i="2"/>
  <c r="R46" i="2"/>
  <c r="J45" i="2"/>
  <c r="B44" i="4"/>
  <c r="B44" i="2" s="1"/>
  <c r="B47" i="4"/>
  <c r="F40" i="2"/>
  <c r="O48" i="4"/>
  <c r="R44" i="2"/>
  <c r="V40" i="2"/>
  <c r="AE47" i="4"/>
  <c r="AE48" i="4"/>
  <c r="H47" i="4"/>
  <c r="H48" i="4"/>
  <c r="O40" i="2"/>
  <c r="X47" i="4"/>
  <c r="X48" i="4"/>
  <c r="AE40" i="2"/>
  <c r="V9" i="2"/>
  <c r="D44" i="2"/>
  <c r="Q48" i="4"/>
  <c r="T44" i="2"/>
  <c r="X40" i="2"/>
  <c r="AG48" i="4"/>
  <c r="J47" i="4"/>
  <c r="J48" i="4"/>
  <c r="M44" i="2"/>
  <c r="Y44" i="2"/>
  <c r="AC44" i="2"/>
  <c r="R9" i="2"/>
  <c r="J5" i="2"/>
  <c r="K47" i="4"/>
  <c r="K48" i="4"/>
  <c r="R40" i="2"/>
  <c r="AA48" i="4"/>
  <c r="D47" i="4"/>
  <c r="D48" i="4"/>
  <c r="C48" i="2" s="1"/>
  <c r="G44" i="2"/>
  <c r="T47" i="4"/>
  <c r="T48" i="4"/>
  <c r="W44" i="2"/>
  <c r="AA40" i="2"/>
  <c r="P44" i="2"/>
  <c r="T40" i="2"/>
  <c r="AC47" i="4"/>
  <c r="AC48" i="4"/>
  <c r="AF44" i="2"/>
  <c r="F47" i="4"/>
  <c r="F48" i="4"/>
  <c r="I44" i="2"/>
  <c r="V47" i="4"/>
  <c r="V48" i="4"/>
  <c r="Z47" i="4"/>
  <c r="Z48" i="4"/>
  <c r="B45" i="2"/>
  <c r="AD45" i="2"/>
  <c r="G48" i="4"/>
  <c r="N40" i="2"/>
  <c r="AD40" i="2"/>
  <c r="G40" i="2"/>
  <c r="P47" i="4"/>
  <c r="P48" i="4"/>
  <c r="S44" i="2"/>
  <c r="W40" i="2"/>
  <c r="AF48" i="4"/>
  <c r="I47" i="4"/>
  <c r="I48" i="4"/>
  <c r="M47" i="4"/>
  <c r="M48" i="4"/>
  <c r="P40" i="2"/>
  <c r="Y47" i="4"/>
  <c r="Y48" i="4"/>
  <c r="AB44" i="2"/>
  <c r="AF40" i="2"/>
  <c r="N9" i="2"/>
  <c r="E44" i="2"/>
  <c r="Q44" i="2"/>
  <c r="U44" i="2"/>
  <c r="AG44" i="2"/>
  <c r="AD5" i="2"/>
  <c r="AL46" i="4" l="1"/>
  <c r="N44" i="2"/>
  <c r="L48" i="2"/>
  <c r="C44" i="2"/>
  <c r="AI46" i="4"/>
  <c r="AK46" i="4" s="1"/>
  <c r="AM46" i="4" s="1"/>
  <c r="N45" i="2"/>
  <c r="F45" i="2"/>
  <c r="AJ45" i="4" s="1"/>
  <c r="L47" i="2"/>
  <c r="C47" i="2"/>
  <c r="F44" i="2"/>
  <c r="AJ44" i="4" s="1"/>
  <c r="X47" i="2"/>
  <c r="O47" i="4"/>
  <c r="AI47" i="4" s="1"/>
  <c r="AK47" i="4" s="1"/>
  <c r="AM47" i="4" s="1"/>
  <c r="AJ229" i="1"/>
  <c r="AK229" i="1" s="1"/>
  <c r="AM229" i="1" s="1"/>
  <c r="G47" i="4"/>
  <c r="AL47" i="4" s="1"/>
  <c r="AL229" i="1"/>
  <c r="AJ40" i="4"/>
  <c r="AJ5" i="4"/>
  <c r="AJ46" i="4"/>
  <c r="AJ9" i="4"/>
  <c r="AL48" i="4"/>
  <c r="AI48" i="4"/>
  <c r="AK48" i="4" s="1"/>
  <c r="AM48" i="4" s="1"/>
  <c r="S47" i="2"/>
  <c r="K47" i="2"/>
  <c r="I47" i="2"/>
  <c r="W47" i="2"/>
  <c r="K48" i="2"/>
  <c r="R48" i="2"/>
  <c r="G47" i="2"/>
  <c r="R47" i="2"/>
  <c r="F48" i="2"/>
  <c r="Y48" i="2"/>
  <c r="AB48" i="2"/>
  <c r="J48" i="2"/>
  <c r="Y47" i="2"/>
  <c r="AB47" i="2"/>
  <c r="J47" i="2"/>
  <c r="AG47" i="2"/>
  <c r="Q47" i="2"/>
  <c r="AA47" i="2"/>
  <c r="X48" i="2"/>
  <c r="AE47" i="2"/>
  <c r="O47" i="2"/>
  <c r="U47" i="2"/>
  <c r="S48" i="2"/>
  <c r="I48" i="2"/>
  <c r="W48" i="2"/>
  <c r="G48" i="2"/>
  <c r="AG48" i="2"/>
  <c r="Q48" i="2"/>
  <c r="T47" i="2"/>
  <c r="D47" i="2"/>
  <c r="AA48" i="2"/>
  <c r="V47" i="2"/>
  <c r="H48" i="2"/>
  <c r="H47" i="2"/>
  <c r="E48" i="2"/>
  <c r="Z48" i="2"/>
  <c r="AF48" i="2"/>
  <c r="P48" i="2"/>
  <c r="AD48" i="2"/>
  <c r="N48" i="2"/>
  <c r="AC48" i="2"/>
  <c r="M48" i="2"/>
  <c r="B47" i="2"/>
  <c r="AE48" i="2"/>
  <c r="O48" i="2"/>
  <c r="U48" i="2"/>
  <c r="E47" i="2"/>
  <c r="Z47" i="2"/>
  <c r="AF47" i="2"/>
  <c r="P47" i="2"/>
  <c r="AD47" i="2"/>
  <c r="AC47" i="2"/>
  <c r="M47" i="2"/>
  <c r="T48" i="2"/>
  <c r="D48" i="2"/>
  <c r="V48" i="2"/>
  <c r="N47" i="2" l="1"/>
  <c r="F47" i="2"/>
  <c r="AJ47" i="4" s="1"/>
  <c r="AJ48" i="4"/>
</calcChain>
</file>

<file path=xl/sharedStrings.xml><?xml version="1.0" encoding="utf-8"?>
<sst xmlns="http://schemas.openxmlformats.org/spreadsheetml/2006/main" count="530" uniqueCount="202">
  <si>
    <t>Общая  численность   обучающихся  по списку.</t>
  </si>
  <si>
    <t>Общая численность обучающихся, принявших участие в  работе.</t>
  </si>
  <si>
    <t>Численность обучающихся, умевших читать  на  начало обучения.</t>
  </si>
  <si>
    <t>Численность обучающихся, набравших по результатам  работы  4  и  менее баллов .</t>
  </si>
  <si>
    <t>Численность обучающихся, достигших уровня базовой подготовки (от 5 до 8 баллов) .</t>
  </si>
  <si>
    <t>Численность обучающихся, достигших как базового, так и более высоких уровней подготовки (9 баллов  и  выше).</t>
  </si>
  <si>
    <t>Численность  обучающихся, для  которых  русский  язык  является неродным.</t>
  </si>
  <si>
    <t>Из  них  численность  обучающихся, справившихся  с  выполнением  комплексной  работы (от 5 баллов  и  выше)</t>
  </si>
  <si>
    <t>Численность обучающихся, имеющих логопедические  проблемы</t>
  </si>
  <si>
    <t>Численность  обучающихся,  справившихся  с  работой ( от 5 балоов и  выше), имеющие логопедические проблемы</t>
  </si>
  <si>
    <t>Численность обучающихся, справившихся с заданием  1 (скорость чтения в пределах нормы и  выше)</t>
  </si>
  <si>
    <t>Численность обучающихся, справившихся с заданием  2  (умение правильно  списать текст )</t>
  </si>
  <si>
    <t>Численность обучающихся, справившихся с заданием  3 (понимание прочитанного)</t>
  </si>
  <si>
    <t>Численность обучающихся, справившихся с заданием  4 ( умение дать количественное описание заданного свойства )</t>
  </si>
  <si>
    <t>Численность обучающихся, справившихся с заданием  5 (умение найти выделенное слово в тексте, списать его, выделить буквы мягких согласных)</t>
  </si>
  <si>
    <t xml:space="preserve"> Численность обучающихся, справившихся с заданием  5 (умение опреде-лить количество звуков в слове)</t>
  </si>
  <si>
    <t>Численность обучающихся, справившихся с заданием 5 (умение определить количество букв в слове)</t>
  </si>
  <si>
    <t xml:space="preserve"> Численность обучающихся, справившихся с заданием  6 (наличие первоначальных представлений о природных объектах)</t>
  </si>
  <si>
    <t>Численность обучающихся, справившихся с заданием  7 (умение отделять объекты природы от сделанного человеком)</t>
  </si>
  <si>
    <t>Численность обучающихся, справившихся с заданием  8 ( Умение формализовать условие, заданное в тек-стовой форме , записать ход решения и выполнить действие сложения   и вычитания  )</t>
  </si>
  <si>
    <t>Численность обучающихся, справившихся с заданием  9 (умение откликнуться (содержательно и эмоционально) на прочитанное)</t>
  </si>
  <si>
    <t>Численность обучающихся, справившихся с заданием  9 (структура микротекста)</t>
  </si>
  <si>
    <t>Численность обучающихся, справившихся с заданием  9 (техника письма (оформление предложения, почерк)</t>
  </si>
  <si>
    <t>Численность обучающихся, справившихся с заданием  10 (умение найти значение незнакомого слова и степень самостоятельности)</t>
  </si>
  <si>
    <t>дисграфии и дислексии</t>
  </si>
  <si>
    <t>другие</t>
  </si>
  <si>
    <t>1 балл</t>
  </si>
  <si>
    <t>2 балла</t>
  </si>
  <si>
    <t>1балл</t>
  </si>
  <si>
    <t xml:space="preserve">1 балл </t>
  </si>
  <si>
    <t xml:space="preserve">1  балл </t>
  </si>
  <si>
    <t>2  балла</t>
  </si>
  <si>
    <t>гимназия 1</t>
  </si>
  <si>
    <t>гимназия 2</t>
  </si>
  <si>
    <t>гимназия 3</t>
  </si>
  <si>
    <t>гимназия 4</t>
  </si>
  <si>
    <t xml:space="preserve"> </t>
  </si>
  <si>
    <t xml:space="preserve">  лицей № 1</t>
  </si>
  <si>
    <t xml:space="preserve">  лицей № 2</t>
  </si>
  <si>
    <t xml:space="preserve">  лицей № 3</t>
  </si>
  <si>
    <t xml:space="preserve">  НШ/ДС№2</t>
  </si>
  <si>
    <t xml:space="preserve">  СОШ№ 3</t>
  </si>
  <si>
    <t xml:space="preserve">  СОШ№ 4</t>
  </si>
  <si>
    <t xml:space="preserve">  СОШ№ 5 </t>
  </si>
  <si>
    <t xml:space="preserve">  СОШ№ 6</t>
  </si>
  <si>
    <t xml:space="preserve">  СОШ№ 7</t>
  </si>
  <si>
    <t xml:space="preserve">  СОШ№ 10 с УИОП</t>
  </si>
  <si>
    <t xml:space="preserve">  СОШ№ 12 с УИОП</t>
  </si>
  <si>
    <t xml:space="preserve">  СОШ№ 13</t>
  </si>
  <si>
    <t xml:space="preserve">  СОШ№ 15</t>
  </si>
  <si>
    <t xml:space="preserve">  СОШ№ 19</t>
  </si>
  <si>
    <t xml:space="preserve">  СОШ№ 22</t>
  </si>
  <si>
    <t xml:space="preserve">  СОШ№ 24</t>
  </si>
  <si>
    <t xml:space="preserve">  СОШ№ 25</t>
  </si>
  <si>
    <t xml:space="preserve">  СОШ№ 28</t>
  </si>
  <si>
    <t xml:space="preserve">  СОШ№ 29</t>
  </si>
  <si>
    <t xml:space="preserve">  ООШ№ 30</t>
  </si>
  <si>
    <t xml:space="preserve">  СОШ№ 32</t>
  </si>
  <si>
    <t xml:space="preserve">  ООШ№ 35</t>
  </si>
  <si>
    <t xml:space="preserve">  НШ/ДС № 37</t>
  </si>
  <si>
    <t xml:space="preserve">  СОШ№ 38</t>
  </si>
  <si>
    <t xml:space="preserve">  НШ/ДС № 39</t>
  </si>
  <si>
    <t xml:space="preserve">  НОШ № 40</t>
  </si>
  <si>
    <t xml:space="preserve">  НОШ № 43</t>
  </si>
  <si>
    <t xml:space="preserve">  СОШ№ 45</t>
  </si>
  <si>
    <t xml:space="preserve">  СОШ№ 46 с УИОП</t>
  </si>
  <si>
    <t xml:space="preserve">  НШ/ДС «Прогимназия»</t>
  </si>
  <si>
    <t xml:space="preserve">  НШ/ДС «Сезам»</t>
  </si>
  <si>
    <t xml:space="preserve">  СОШ№ 8 </t>
  </si>
  <si>
    <t xml:space="preserve">  СОШ№ 18 </t>
  </si>
  <si>
    <t>Численность обучающихся, справившихся с заданием 5 (умение разделить слово на слоги и определить их количество)</t>
  </si>
  <si>
    <t xml:space="preserve"> СОШ 1</t>
  </si>
  <si>
    <t>класс</t>
  </si>
  <si>
    <t>1 а</t>
  </si>
  <si>
    <t>1б</t>
  </si>
  <si>
    <t>1в</t>
  </si>
  <si>
    <t>1г</t>
  </si>
  <si>
    <t>1д</t>
  </si>
  <si>
    <t>1е</t>
  </si>
  <si>
    <t>1а</t>
  </si>
  <si>
    <t>1А</t>
  </si>
  <si>
    <t>1Б</t>
  </si>
  <si>
    <t>1В</t>
  </si>
  <si>
    <t>1Г</t>
  </si>
  <si>
    <t>1 А</t>
  </si>
  <si>
    <t>1 Б</t>
  </si>
  <si>
    <t>1 В</t>
  </si>
  <si>
    <t>1 Г</t>
  </si>
  <si>
    <t xml:space="preserve">1 Д </t>
  </si>
  <si>
    <t xml:space="preserve">1 Е </t>
  </si>
  <si>
    <t>1Д</t>
  </si>
  <si>
    <t>1Е</t>
  </si>
  <si>
    <t>1Ж</t>
  </si>
  <si>
    <t>1З</t>
  </si>
  <si>
    <t>1 б</t>
  </si>
  <si>
    <t>1 в</t>
  </si>
  <si>
    <t>1 г</t>
  </si>
  <si>
    <t>1 д</t>
  </si>
  <si>
    <t>1 Д</t>
  </si>
  <si>
    <t>1 Е</t>
  </si>
  <si>
    <t>1 Ж</t>
  </si>
  <si>
    <t>1ж</t>
  </si>
  <si>
    <t>1з</t>
  </si>
  <si>
    <t>1и</t>
  </si>
  <si>
    <t>1к</t>
  </si>
  <si>
    <t>1л</t>
  </si>
  <si>
    <t>1м</t>
  </si>
  <si>
    <t>1н</t>
  </si>
  <si>
    <t>1о</t>
  </si>
  <si>
    <t>1п</t>
  </si>
  <si>
    <t>1р</t>
  </si>
  <si>
    <t>МБОУ НШ/ДС № 42</t>
  </si>
  <si>
    <t>1-а</t>
  </si>
  <si>
    <t>1-б</t>
  </si>
  <si>
    <t>1-в</t>
  </si>
  <si>
    <t>1-г</t>
  </si>
  <si>
    <t>1-д</t>
  </si>
  <si>
    <t>КОНТРОЛЬНЫЕ СУММЫ</t>
  </si>
  <si>
    <t xml:space="preserve">  НШ/ДС № 42</t>
  </si>
  <si>
    <t>ИТОГОВЫЕ СУММЫ</t>
  </si>
  <si>
    <t>гимназии</t>
  </si>
  <si>
    <t>лицеи</t>
  </si>
  <si>
    <t>сош</t>
  </si>
  <si>
    <t>нош</t>
  </si>
  <si>
    <t>-</t>
  </si>
  <si>
    <t>Итоговая сводная  таблица  выполнения итоговой  комплексных работ в 1 класса</t>
  </si>
  <si>
    <t>сумма  правильных ответов обучающихся</t>
  </si>
  <si>
    <t>ИРВ (Индекс реальных учебных возможностей класса)</t>
  </si>
  <si>
    <t>ИУСВ (индекс полного усвоения программного материала или работы с  сильными обучающимися)</t>
  </si>
  <si>
    <t>ИНЕУСП ( прогнозируемой неуспеваемости или работы со слабыми учащимися)</t>
  </si>
  <si>
    <t>Показатели качества образовательного процесса</t>
  </si>
  <si>
    <t>Общие сведения</t>
  </si>
  <si>
    <t>Основная  часть комплексной диагностической работы</t>
  </si>
  <si>
    <t>Дополнительная часть комплексной диагностической работы</t>
  </si>
  <si>
    <t>Процент участников, справившихся с заданием</t>
  </si>
  <si>
    <t>Основная часть комплексной диагностической работы</t>
  </si>
  <si>
    <t xml:space="preserve"> лицей № 1</t>
  </si>
  <si>
    <t xml:space="preserve"> лицей № 2</t>
  </si>
  <si>
    <t xml:space="preserve"> лицей № 3</t>
  </si>
  <si>
    <t xml:space="preserve"> НШ/ДС№2</t>
  </si>
  <si>
    <t xml:space="preserve"> СОШ№ 3</t>
  </si>
  <si>
    <t xml:space="preserve"> СОШ№ 4</t>
  </si>
  <si>
    <t xml:space="preserve"> СОШ№ 5 </t>
  </si>
  <si>
    <t xml:space="preserve"> СОШ№ 6</t>
  </si>
  <si>
    <t xml:space="preserve"> СОШ№ 7</t>
  </si>
  <si>
    <t xml:space="preserve"> СОШ№ 8 </t>
  </si>
  <si>
    <t xml:space="preserve"> СОШ№ 10 с УИОП</t>
  </si>
  <si>
    <t xml:space="preserve"> СОШ№ 12 с УИОП</t>
  </si>
  <si>
    <t xml:space="preserve"> СОШ№ 13</t>
  </si>
  <si>
    <t xml:space="preserve"> СОШ№ 15</t>
  </si>
  <si>
    <t xml:space="preserve"> СОШ№ 18 </t>
  </si>
  <si>
    <t xml:space="preserve"> СОШ№ 19</t>
  </si>
  <si>
    <t xml:space="preserve"> СОШ№ 22</t>
  </si>
  <si>
    <t xml:space="preserve"> СОШ№ 24</t>
  </si>
  <si>
    <t xml:space="preserve"> СОШ№ 25</t>
  </si>
  <si>
    <t xml:space="preserve"> СОШ№ 28</t>
  </si>
  <si>
    <t xml:space="preserve"> СОШ№ 29</t>
  </si>
  <si>
    <t xml:space="preserve"> ООШ№ 30</t>
  </si>
  <si>
    <t xml:space="preserve"> СОШ№ 32</t>
  </si>
  <si>
    <t xml:space="preserve"> ООШ№ 35</t>
  </si>
  <si>
    <t xml:space="preserve"> НШ/ДС № 37</t>
  </si>
  <si>
    <t xml:space="preserve"> СОШ№ 38</t>
  </si>
  <si>
    <t xml:space="preserve"> НШ/ДС № 39</t>
  </si>
  <si>
    <t xml:space="preserve"> НОШ № 40</t>
  </si>
  <si>
    <t xml:space="preserve"> НОШ № 43</t>
  </si>
  <si>
    <t xml:space="preserve"> СОШ№ 45</t>
  </si>
  <si>
    <t xml:space="preserve"> СОШ№ 46 с УИОП</t>
  </si>
  <si>
    <t xml:space="preserve"> НШ/ДС «Прогимназия»</t>
  </si>
  <si>
    <t xml:space="preserve"> НШ/ДС «Сезам»</t>
  </si>
  <si>
    <t xml:space="preserve"> НШ/ДС № 42</t>
  </si>
  <si>
    <t>Наименование МБОУ</t>
  </si>
  <si>
    <t>Численность  обучающихся,  справившихся  с  работой  (от 5 баллов и  выше), имеющие логопедические проблемы</t>
  </si>
  <si>
    <t>гимназия №1</t>
  </si>
  <si>
    <t>гимназия №2</t>
  </si>
  <si>
    <t>гимназия №3</t>
  </si>
  <si>
    <t>СОШ №1</t>
  </si>
  <si>
    <t>СОШ С УИОП</t>
  </si>
  <si>
    <t>Доля обучающихся, справившихся с заданием 2 (умение правильно списать текст )</t>
  </si>
  <si>
    <t>Итоговая сводная таблица выполнения итоговой комплексных работ в 1 класса в Доляах</t>
  </si>
  <si>
    <t>Общий Доля обучающихся, принявших участие в работе.</t>
  </si>
  <si>
    <t>Доля обучающихся, умевших читать на начало обучения.</t>
  </si>
  <si>
    <t>Доля обучающихся, набравших по результатам работы 4 и менее баллов .</t>
  </si>
  <si>
    <t>Доля обучающихся, достигших уровня базовой подготовки (от 5 до 8 баллов) .</t>
  </si>
  <si>
    <t>Доля обучающихся, достигших как базового, так и более высоких уровней подготовки (9 баллов и выше).</t>
  </si>
  <si>
    <t>Доля обучающихся, для которых русский язык является неродным.</t>
  </si>
  <si>
    <t>Из них, Доля обучающихся, справившихся с выполнением комплексной работы (от 5 баллов и выше)</t>
  </si>
  <si>
    <t>Доля обучающихся, имеющих логопедические проблемы</t>
  </si>
  <si>
    <t>Доля обучающихся, справившихся с работой ( от 5 баллов и выше), имеющие логопедические проблемы</t>
  </si>
  <si>
    <t>Доля обучающихся, справившихся с заданием 1 (скорость чтения в пределах нормы и выше)</t>
  </si>
  <si>
    <t>Доля обучающихся, справившихся с заданием 3 (понимание прочитанного)</t>
  </si>
  <si>
    <t>Доля обучающихся, справившихся с заданием 4 ( умение дать количественное описание заданного свойства)</t>
  </si>
  <si>
    <t>Доля обучающихся, справившихся с заданием 5 (умение найти выделенное слово в тексте, списать его, выделить буквы мягких согласных)</t>
  </si>
  <si>
    <t>Доля обучающихся, справившихся с заданием 5 (умение разделить слово на слоги и определить их количество)</t>
  </si>
  <si>
    <t xml:space="preserve"> Доля обучающихся, справившихся с заданием 5 (умение определить количество звуков в слове)</t>
  </si>
  <si>
    <t>Доля обучающихся, справившихся с заданием 5 (умение определить количество букв в слове)</t>
  </si>
  <si>
    <t xml:space="preserve"> Доля обучающихся, справившихся с заданием 6 (наличие первоначальных представлений о природных объектах)</t>
  </si>
  <si>
    <t>Доля обучающихся, справившихся с заданием 7 (умение отделять объекты природы от сделанного человеком)</t>
  </si>
  <si>
    <t>Доля обучающихся, справившихся с заданием 8 (Умение формализовать условие, заданное в текстовой форме , записать ход решения и выполнить действие сложения  и вычитания )</t>
  </si>
  <si>
    <t>Доля обучающихся, справившихся с заданием 9 (умение откликнуться (содержательно и эмоционально) на прочитанное)</t>
  </si>
  <si>
    <t>Доля обучающихся, справившихся с заданием 9 (структура микротекста)</t>
  </si>
  <si>
    <t>Доля обучающихся, справившихся с заданием 9 (техника письма (оформление предложения, почерк)</t>
  </si>
  <si>
    <t>Доля обучающихся, справившихся с заданием 10 (умение найти значение незнакомого слова и степень самостоятельности)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</si>
</sst>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20"/>
      <color theme="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i/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sz val="12"/>
      <name val="Arial Cyr"/>
      <charset val="204"/>
    </font>
    <font>
      <b/>
      <i/>
      <sz val="12"/>
      <name val="Arial Cyr"/>
      <charset val="204"/>
    </font>
    <font>
      <b/>
      <i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2"/>
      </patternFill>
    </fill>
    <fill>
      <patternFill patternType="solid">
        <fgColor rgb="FFF2F2F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CEF8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10" fillId="0" borderId="0"/>
    <xf numFmtId="0" fontId="12" fillId="13" borderId="11" applyNumberFormat="0" applyAlignment="0" applyProtection="0"/>
    <xf numFmtId="0" fontId="9" fillId="4" borderId="9" applyNumberFormat="0" applyAlignment="0" applyProtection="0"/>
    <xf numFmtId="0" fontId="13" fillId="0" borderId="0"/>
    <xf numFmtId="0" fontId="8" fillId="0" borderId="0"/>
    <xf numFmtId="164" fontId="10" fillId="0" borderId="0" applyBorder="0" applyProtection="0"/>
    <xf numFmtId="164" fontId="16" fillId="14" borderId="9" applyProtection="0"/>
  </cellStyleXfs>
  <cellXfs count="264">
    <xf numFmtId="0" fontId="0" fillId="0" borderId="0" xfId="0"/>
    <xf numFmtId="0" fontId="4" fillId="0" borderId="1" xfId="1" applyFont="1" applyFill="1" applyBorder="1" applyAlignment="1">
      <alignment textRotation="90"/>
    </xf>
    <xf numFmtId="0" fontId="0" fillId="0" borderId="0" xfId="0" applyAlignment="1">
      <alignment horizontal="left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0" xfId="0"/>
    <xf numFmtId="0" fontId="7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0" borderId="0" xfId="0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14" fillId="9" borderId="6" xfId="0" applyFont="1" applyFill="1" applyBorder="1" applyAlignment="1">
      <alignment horizontal="center" vertical="center"/>
    </xf>
    <xf numFmtId="0" fontId="15" fillId="12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8" fillId="8" borderId="1" xfId="1" applyFont="1" applyFill="1" applyBorder="1"/>
    <xf numFmtId="0" fontId="17" fillId="8" borderId="6" xfId="0" applyFont="1" applyFill="1" applyBorder="1" applyAlignment="1">
      <alignment horizontal="center" vertical="center" wrapText="1"/>
    </xf>
    <xf numFmtId="0" fontId="19" fillId="8" borderId="1" xfId="0" applyFont="1" applyFill="1" applyBorder="1"/>
    <xf numFmtId="0" fontId="17" fillId="8" borderId="1" xfId="0" applyFont="1" applyFill="1" applyBorder="1" applyAlignment="1">
      <alignment horizontal="left" vertical="center" wrapText="1"/>
    </xf>
    <xf numFmtId="0" fontId="19" fillId="8" borderId="1" xfId="0" applyFont="1" applyFill="1" applyBorder="1" applyAlignment="1">
      <alignment horizontal="left"/>
    </xf>
    <xf numFmtId="0" fontId="2" fillId="0" borderId="1" xfId="1" applyFont="1" applyBorder="1" applyAlignment="1">
      <alignment horizontal="left" vertical="center" textRotation="90"/>
    </xf>
    <xf numFmtId="0" fontId="1" fillId="0" borderId="1" xfId="1" applyBorder="1" applyAlignment="1">
      <alignment horizontal="center" vertical="center"/>
    </xf>
    <xf numFmtId="0" fontId="1" fillId="6" borderId="1" xfId="1" applyFill="1" applyBorder="1" applyAlignment="1">
      <alignment horizontal="center" vertical="center"/>
    </xf>
    <xf numFmtId="0" fontId="1" fillId="15" borderId="1" xfId="1" applyFill="1" applyBorder="1" applyAlignment="1">
      <alignment horizontal="center" vertical="center"/>
    </xf>
    <xf numFmtId="0" fontId="1" fillId="11" borderId="1" xfId="1" applyFill="1" applyBorder="1" applyAlignment="1">
      <alignment horizontal="center" vertical="center"/>
    </xf>
    <xf numFmtId="0" fontId="21" fillId="6" borderId="1" xfId="1" applyFont="1" applyFill="1" applyBorder="1"/>
    <xf numFmtId="0" fontId="21" fillId="8" borderId="1" xfId="1" applyFont="1" applyFill="1" applyBorder="1"/>
    <xf numFmtId="0" fontId="21" fillId="11" borderId="1" xfId="1" applyFont="1" applyFill="1" applyBorder="1"/>
    <xf numFmtId="0" fontId="21" fillId="15" borderId="1" xfId="1" applyFont="1" applyFill="1" applyBorder="1"/>
    <xf numFmtId="0" fontId="22" fillId="6" borderId="1" xfId="0" applyFont="1" applyFill="1" applyBorder="1"/>
    <xf numFmtId="0" fontId="22" fillId="8" borderId="1" xfId="0" applyFont="1" applyFill="1" applyBorder="1"/>
    <xf numFmtId="0" fontId="22" fillId="11" borderId="1" xfId="0" applyFont="1" applyFill="1" applyBorder="1"/>
    <xf numFmtId="0" fontId="22" fillId="15" borderId="1" xfId="0" applyFont="1" applyFill="1" applyBorder="1"/>
    <xf numFmtId="0" fontId="2" fillId="0" borderId="1" xfId="1" applyFont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15" borderId="1" xfId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/>
    </xf>
    <xf numFmtId="0" fontId="20" fillId="6" borderId="1" xfId="1" applyFont="1" applyFill="1" applyBorder="1" applyAlignment="1">
      <alignment horizontal="center" vertical="center"/>
    </xf>
    <xf numFmtId="0" fontId="20" fillId="11" borderId="1" xfId="1" applyFont="1" applyFill="1" applyBorder="1" applyAlignment="1">
      <alignment horizontal="center" vertical="center"/>
    </xf>
    <xf numFmtId="0" fontId="20" fillId="15" borderId="1" xfId="1" applyFont="1" applyFill="1" applyBorder="1" applyAlignment="1">
      <alignment horizontal="center" vertical="center"/>
    </xf>
    <xf numFmtId="0" fontId="23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2" fillId="6" borderId="1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textRotation="90" wrapText="1"/>
    </xf>
    <xf numFmtId="0" fontId="3" fillId="0" borderId="1" xfId="1" applyFont="1" applyBorder="1" applyAlignment="1">
      <alignment textRotation="90"/>
    </xf>
    <xf numFmtId="0" fontId="4" fillId="0" borderId="1" xfId="1" applyFont="1" applyBorder="1" applyAlignment="1">
      <alignment textRotation="90"/>
    </xf>
    <xf numFmtId="0" fontId="4" fillId="0" borderId="1" xfId="1" applyFont="1" applyFill="1" applyBorder="1" applyAlignment="1">
      <alignment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11" borderId="12" xfId="1" applyFont="1" applyFill="1" applyBorder="1" applyAlignment="1">
      <alignment horizontal="center" vertical="center"/>
    </xf>
    <xf numFmtId="0" fontId="2" fillId="15" borderId="12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 wrapText="1"/>
    </xf>
    <xf numFmtId="0" fontId="2" fillId="15" borderId="1" xfId="1" applyFont="1" applyFill="1" applyBorder="1" applyAlignment="1">
      <alignment horizontal="center" vertical="center" wrapText="1"/>
    </xf>
    <xf numFmtId="0" fontId="2" fillId="11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10" borderId="1" xfId="1" applyFont="1" applyFill="1" applyBorder="1" applyAlignment="1">
      <alignment horizontal="center" vertical="center"/>
    </xf>
    <xf numFmtId="0" fontId="21" fillId="10" borderId="1" xfId="1" applyFont="1" applyFill="1" applyBorder="1"/>
    <xf numFmtId="0" fontId="1" fillId="10" borderId="1" xfId="1" applyFill="1" applyBorder="1" applyAlignment="1">
      <alignment horizontal="center" vertical="center"/>
    </xf>
    <xf numFmtId="0" fontId="22" fillId="10" borderId="1" xfId="0" applyFont="1" applyFill="1" applyBorder="1"/>
    <xf numFmtId="0" fontId="20" fillId="10" borderId="1" xfId="1" applyFont="1" applyFill="1" applyBorder="1" applyAlignment="1">
      <alignment horizontal="center" vertical="center"/>
    </xf>
    <xf numFmtId="0" fontId="2" fillId="10" borderId="1" xfId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2" fillId="10" borderId="12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6" borderId="6" xfId="1" applyFont="1" applyFill="1" applyBorder="1" applyAlignment="1">
      <alignment horizontal="center" vertical="center"/>
    </xf>
    <xf numFmtId="0" fontId="2" fillId="15" borderId="6" xfId="1" applyFont="1" applyFill="1" applyBorder="1" applyAlignment="1">
      <alignment horizontal="center" vertical="center"/>
    </xf>
    <xf numFmtId="0" fontId="2" fillId="11" borderId="6" xfId="1" applyFont="1" applyFill="1" applyBorder="1" applyAlignment="1">
      <alignment horizontal="center" vertical="center"/>
    </xf>
    <xf numFmtId="0" fontId="2" fillId="10" borderId="6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26" fillId="0" borderId="1" xfId="1" applyFont="1" applyBorder="1" applyAlignment="1">
      <alignment horizontal="center"/>
    </xf>
    <xf numFmtId="9" fontId="0" fillId="0" borderId="0" xfId="0" applyNumberFormat="1"/>
    <xf numFmtId="0" fontId="0" fillId="0" borderId="0" xfId="0"/>
    <xf numFmtId="0" fontId="0" fillId="0" borderId="1" xfId="0" applyBorder="1"/>
    <xf numFmtId="0" fontId="27" fillId="0" borderId="0" xfId="0" applyFont="1"/>
    <xf numFmtId="0" fontId="27" fillId="0" borderId="1" xfId="0" applyFont="1" applyBorder="1"/>
    <xf numFmtId="0" fontId="3" fillId="7" borderId="1" xfId="1" applyFont="1" applyFill="1" applyBorder="1" applyAlignment="1">
      <alignment horizontal="center" textRotation="90" wrapText="1"/>
    </xf>
    <xf numFmtId="0" fontId="3" fillId="8" borderId="1" xfId="1" applyFont="1" applyFill="1" applyBorder="1" applyAlignment="1">
      <alignment horizontal="center" textRotation="90" wrapText="1"/>
    </xf>
    <xf numFmtId="0" fontId="3" fillId="0" borderId="1" xfId="1" applyFont="1" applyBorder="1" applyAlignment="1">
      <alignment horizontal="center" textRotation="90" wrapText="1"/>
    </xf>
    <xf numFmtId="0" fontId="3" fillId="7" borderId="1" xfId="1" applyFont="1" applyFill="1" applyBorder="1" applyAlignment="1">
      <alignment textRotation="90"/>
    </xf>
    <xf numFmtId="0" fontId="3" fillId="8" borderId="1" xfId="1" applyFont="1" applyFill="1" applyBorder="1" applyAlignment="1">
      <alignment textRotation="90"/>
    </xf>
    <xf numFmtId="0" fontId="7" fillId="2" borderId="1" xfId="0" applyFont="1" applyFill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0" fontId="3" fillId="15" borderId="1" xfId="1" applyFont="1" applyFill="1" applyBorder="1" applyAlignment="1">
      <alignment horizontal="center" vertical="center"/>
    </xf>
    <xf numFmtId="0" fontId="3" fillId="10" borderId="1" xfId="1" applyFont="1" applyFill="1" applyBorder="1" applyAlignment="1">
      <alignment horizontal="center" vertical="center"/>
    </xf>
    <xf numFmtId="0" fontId="3" fillId="7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29" fillId="17" borderId="1" xfId="0" applyFont="1" applyFill="1" applyBorder="1" applyAlignment="1">
      <alignment horizontal="center" vertical="center"/>
    </xf>
    <xf numFmtId="9" fontId="29" fillId="17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/>
    <xf numFmtId="0" fontId="29" fillId="5" borderId="1" xfId="0" applyFont="1" applyFill="1" applyBorder="1" applyAlignment="1">
      <alignment wrapText="1"/>
    </xf>
    <xf numFmtId="0" fontId="29" fillId="6" borderId="1" xfId="0" applyFont="1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0" fontId="29" fillId="11" borderId="1" xfId="0" applyFont="1" applyFill="1" applyBorder="1" applyAlignment="1">
      <alignment wrapText="1"/>
    </xf>
    <xf numFmtId="0" fontId="26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textRotation="90"/>
    </xf>
    <xf numFmtId="9" fontId="3" fillId="6" borderId="1" xfId="1" applyNumberFormat="1" applyFont="1" applyFill="1" applyBorder="1" applyAlignment="1">
      <alignment horizontal="center" vertical="center"/>
    </xf>
    <xf numFmtId="9" fontId="3" fillId="0" borderId="1" xfId="1" applyNumberFormat="1" applyFont="1" applyBorder="1" applyAlignment="1">
      <alignment horizontal="center" vertical="center"/>
    </xf>
    <xf numFmtId="9" fontId="3" fillId="18" borderId="1" xfId="1" applyNumberFormat="1" applyFont="1" applyFill="1" applyBorder="1" applyAlignment="1">
      <alignment horizontal="center" vertical="center"/>
    </xf>
    <xf numFmtId="9" fontId="3" fillId="15" borderId="1" xfId="1" applyNumberFormat="1" applyFont="1" applyFill="1" applyBorder="1" applyAlignment="1">
      <alignment horizontal="center" vertical="center"/>
    </xf>
    <xf numFmtId="9" fontId="3" fillId="10" borderId="1" xfId="1" applyNumberFormat="1" applyFont="1" applyFill="1" applyBorder="1" applyAlignment="1">
      <alignment horizontal="center" vertical="center"/>
    </xf>
    <xf numFmtId="9" fontId="3" fillId="7" borderId="1" xfId="1" applyNumberFormat="1" applyFont="1" applyFill="1" applyBorder="1" applyAlignment="1">
      <alignment horizontal="center" vertical="center"/>
    </xf>
    <xf numFmtId="9" fontId="3" fillId="9" borderId="1" xfId="1" applyNumberFormat="1" applyFont="1" applyFill="1" applyBorder="1" applyAlignment="1">
      <alignment horizontal="center" vertical="center"/>
    </xf>
    <xf numFmtId="9" fontId="3" fillId="5" borderId="1" xfId="1" applyNumberFormat="1" applyFont="1" applyFill="1" applyBorder="1" applyAlignment="1">
      <alignment horizontal="center" vertical="center"/>
    </xf>
    <xf numFmtId="9" fontId="3" fillId="11" borderId="1" xfId="1" applyNumberFormat="1" applyFont="1" applyFill="1" applyBorder="1" applyAlignment="1">
      <alignment horizontal="center" vertical="center"/>
    </xf>
    <xf numFmtId="0" fontId="27" fillId="0" borderId="13" xfId="0" applyFont="1" applyBorder="1" applyAlignment="1"/>
    <xf numFmtId="0" fontId="30" fillId="0" borderId="1" xfId="1" applyFont="1" applyBorder="1" applyAlignment="1">
      <alignment horizontal="center" textRotation="90" wrapText="1"/>
    </xf>
    <xf numFmtId="0" fontId="30" fillId="7" borderId="1" xfId="1" applyFont="1" applyFill="1" applyBorder="1" applyAlignment="1">
      <alignment horizontal="center" textRotation="90" wrapText="1"/>
    </xf>
    <xf numFmtId="0" fontId="0" fillId="0" borderId="0" xfId="0"/>
    <xf numFmtId="0" fontId="15" fillId="7" borderId="1" xfId="0" applyFont="1" applyFill="1" applyBorder="1" applyAlignment="1">
      <alignment horizontal="center" vertical="center"/>
    </xf>
    <xf numFmtId="0" fontId="15" fillId="19" borderId="1" xfId="0" applyFont="1" applyFill="1" applyBorder="1"/>
    <xf numFmtId="0" fontId="29" fillId="19" borderId="2" xfId="0" applyFont="1" applyFill="1" applyBorder="1" applyAlignment="1">
      <alignment horizontal="left" wrapText="1"/>
    </xf>
    <xf numFmtId="0" fontId="29" fillId="19" borderId="1" xfId="0" applyFont="1" applyFill="1" applyBorder="1"/>
    <xf numFmtId="9" fontId="3" fillId="19" borderId="1" xfId="1" applyNumberFormat="1" applyFont="1" applyFill="1" applyBorder="1" applyAlignment="1">
      <alignment horizontal="center" vertical="center"/>
    </xf>
    <xf numFmtId="9" fontId="3" fillId="3" borderId="1" xfId="1" applyNumberFormat="1" applyFont="1" applyFill="1" applyBorder="1" applyAlignment="1">
      <alignment horizontal="center" vertical="center"/>
    </xf>
    <xf numFmtId="9" fontId="3" fillId="17" borderId="1" xfId="1" applyNumberFormat="1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left" wrapText="1"/>
    </xf>
    <xf numFmtId="0" fontId="11" fillId="11" borderId="2" xfId="0" applyFont="1" applyFill="1" applyBorder="1" applyAlignment="1">
      <alignment horizontal="left" wrapText="1"/>
    </xf>
    <xf numFmtId="0" fontId="11" fillId="9" borderId="4" xfId="0" applyFont="1" applyFill="1" applyBorder="1" applyAlignment="1">
      <alignment horizontal="left"/>
    </xf>
    <xf numFmtId="0" fontId="11" fillId="9" borderId="10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left" wrapText="1"/>
    </xf>
    <xf numFmtId="0" fontId="11" fillId="6" borderId="1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0" fontId="2" fillId="0" borderId="1" xfId="1" applyFont="1" applyBorder="1" applyAlignment="1">
      <alignment horizontal="center" textRotation="90" wrapText="1"/>
    </xf>
    <xf numFmtId="0" fontId="2" fillId="0" borderId="6" xfId="1" applyFont="1" applyBorder="1" applyAlignment="1">
      <alignment horizontal="center" textRotation="90" wrapText="1"/>
    </xf>
    <xf numFmtId="0" fontId="2" fillId="0" borderId="8" xfId="1" applyFont="1" applyBorder="1" applyAlignment="1">
      <alignment horizontal="center" textRotation="90" wrapText="1"/>
    </xf>
    <xf numFmtId="0" fontId="2" fillId="0" borderId="2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textRotation="90" wrapText="1"/>
    </xf>
    <xf numFmtId="0" fontId="2" fillId="6" borderId="6" xfId="1" applyFont="1" applyFill="1" applyBorder="1" applyAlignment="1">
      <alignment horizontal="center" textRotation="90" wrapText="1"/>
    </xf>
    <xf numFmtId="0" fontId="2" fillId="6" borderId="8" xfId="1" applyFont="1" applyFill="1" applyBorder="1" applyAlignment="1">
      <alignment horizontal="center" textRotation="90" wrapText="1"/>
    </xf>
    <xf numFmtId="0" fontId="2" fillId="11" borderId="6" xfId="1" applyFont="1" applyFill="1" applyBorder="1" applyAlignment="1">
      <alignment horizontal="center" textRotation="90" wrapText="1"/>
    </xf>
    <xf numFmtId="0" fontId="2" fillId="11" borderId="8" xfId="1" applyFont="1" applyFill="1" applyBorder="1" applyAlignment="1">
      <alignment horizontal="center" textRotation="90" wrapText="1"/>
    </xf>
    <xf numFmtId="0" fontId="2" fillId="15" borderId="6" xfId="1" applyFont="1" applyFill="1" applyBorder="1" applyAlignment="1">
      <alignment horizontal="center" textRotation="90" wrapText="1"/>
    </xf>
    <xf numFmtId="0" fontId="2" fillId="15" borderId="8" xfId="1" applyFont="1" applyFill="1" applyBorder="1" applyAlignment="1">
      <alignment horizontal="center" textRotation="90" wrapText="1"/>
    </xf>
    <xf numFmtId="0" fontId="2" fillId="10" borderId="6" xfId="1" applyFont="1" applyFill="1" applyBorder="1" applyAlignment="1">
      <alignment horizontal="center" textRotation="90" wrapText="1"/>
    </xf>
    <xf numFmtId="0" fontId="2" fillId="10" borderId="8" xfId="1" applyFont="1" applyFill="1" applyBorder="1" applyAlignment="1">
      <alignment horizontal="center" textRotation="90" wrapText="1"/>
    </xf>
    <xf numFmtId="0" fontId="2" fillId="0" borderId="6" xfId="1" applyFont="1" applyBorder="1" applyAlignment="1">
      <alignment horizontal="left" vertical="center" textRotation="90"/>
    </xf>
    <xf numFmtId="0" fontId="2" fillId="0" borderId="8" xfId="1" applyFont="1" applyBorder="1" applyAlignment="1">
      <alignment horizontal="left" vertical="center" textRotation="90"/>
    </xf>
    <xf numFmtId="0" fontId="24" fillId="0" borderId="13" xfId="0" applyFont="1" applyBorder="1" applyAlignment="1">
      <alignment horizontal="center"/>
    </xf>
    <xf numFmtId="0" fontId="26" fillId="0" borderId="1" xfId="1" applyFont="1" applyBorder="1" applyAlignment="1">
      <alignment horizontal="center"/>
    </xf>
    <xf numFmtId="0" fontId="5" fillId="1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19" borderId="1" xfId="0" applyFont="1" applyFill="1" applyBorder="1" applyAlignment="1">
      <alignment horizontal="left" wrapText="1"/>
    </xf>
    <xf numFmtId="0" fontId="25" fillId="0" borderId="1" xfId="0" applyFont="1" applyBorder="1" applyAlignment="1">
      <alignment horizontal="center" wrapText="1"/>
    </xf>
    <xf numFmtId="0" fontId="25" fillId="16" borderId="1" xfId="0" applyFont="1" applyFill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textRotation="90"/>
    </xf>
    <xf numFmtId="0" fontId="3" fillId="6" borderId="1" xfId="1" applyFont="1" applyFill="1" applyBorder="1" applyAlignment="1">
      <alignment horizontal="center" textRotation="90" wrapText="1"/>
    </xf>
    <xf numFmtId="0" fontId="3" fillId="0" borderId="1" xfId="1" applyFont="1" applyBorder="1" applyAlignment="1">
      <alignment horizontal="center" textRotation="90" wrapText="1"/>
    </xf>
    <xf numFmtId="0" fontId="3" fillId="11" borderId="1" xfId="1" applyFont="1" applyFill="1" applyBorder="1" applyAlignment="1">
      <alignment horizontal="center" textRotation="90" wrapText="1"/>
    </xf>
    <xf numFmtId="0" fontId="3" fillId="15" borderId="1" xfId="1" applyFont="1" applyFill="1" applyBorder="1" applyAlignment="1">
      <alignment horizontal="center" textRotation="90" wrapText="1"/>
    </xf>
    <xf numFmtId="0" fontId="3" fillId="8" borderId="1" xfId="1" applyFont="1" applyFill="1" applyBorder="1" applyAlignment="1">
      <alignment horizontal="center" textRotation="90" wrapText="1"/>
    </xf>
    <xf numFmtId="0" fontId="3" fillId="0" borderId="2" xfId="1" applyFont="1" applyBorder="1" applyAlignment="1">
      <alignment horizontal="center" textRotation="90" wrapText="1"/>
    </xf>
    <xf numFmtId="0" fontId="3" fillId="0" borderId="3" xfId="1" applyFont="1" applyBorder="1" applyAlignment="1">
      <alignment horizontal="center" textRotation="90" wrapText="1"/>
    </xf>
    <xf numFmtId="0" fontId="3" fillId="0" borderId="1" xfId="1" applyFont="1" applyBorder="1" applyAlignment="1">
      <alignment horizontal="center" vertical="center" textRotation="90" wrapText="1"/>
    </xf>
    <xf numFmtId="0" fontId="3" fillId="7" borderId="1" xfId="1" applyFont="1" applyFill="1" applyBorder="1" applyAlignment="1">
      <alignment horizontal="center" textRotation="90" wrapText="1"/>
    </xf>
    <xf numFmtId="0" fontId="3" fillId="10" borderId="1" xfId="1" applyFont="1" applyFill="1" applyBorder="1" applyAlignment="1">
      <alignment horizontal="center" textRotation="90" wrapText="1"/>
    </xf>
    <xf numFmtId="0" fontId="27" fillId="0" borderId="13" xfId="0" applyFont="1" applyBorder="1" applyAlignment="1">
      <alignment horizontal="center"/>
    </xf>
    <xf numFmtId="0" fontId="26" fillId="0" borderId="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8" borderId="2" xfId="1" applyFont="1" applyFill="1" applyBorder="1" applyAlignment="1">
      <alignment horizontal="center" vertical="center" wrapText="1"/>
    </xf>
    <xf numFmtId="0" fontId="26" fillId="8" borderId="14" xfId="1" applyFont="1" applyFill="1" applyBorder="1" applyAlignment="1">
      <alignment horizontal="center" vertical="center" wrapText="1"/>
    </xf>
    <xf numFmtId="0" fontId="26" fillId="8" borderId="3" xfId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0" borderId="3" xfId="1" applyFont="1" applyBorder="1" applyAlignment="1">
      <alignment horizontal="center"/>
    </xf>
    <xf numFmtId="0" fontId="28" fillId="17" borderId="6" xfId="0" applyFont="1" applyFill="1" applyBorder="1" applyAlignment="1">
      <alignment horizontal="center" vertical="center" textRotation="90" wrapText="1"/>
    </xf>
    <xf numFmtId="0" fontId="28" fillId="17" borderId="8" xfId="0" applyFont="1" applyFill="1" applyBorder="1" applyAlignment="1">
      <alignment horizontal="center" vertical="center" textRotation="90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" fillId="18" borderId="1" xfId="1" applyFont="1" applyFill="1" applyBorder="1" applyAlignment="1">
      <alignment horizontal="center" textRotation="90" wrapText="1"/>
    </xf>
    <xf numFmtId="0" fontId="26" fillId="0" borderId="14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3" fillId="7" borderId="4" xfId="1" applyFont="1" applyFill="1" applyBorder="1" applyAlignment="1">
      <alignment horizontal="center" textRotation="90" wrapText="1"/>
    </xf>
    <xf numFmtId="0" fontId="3" fillId="7" borderId="5" xfId="1" applyFont="1" applyFill="1" applyBorder="1" applyAlignment="1">
      <alignment horizontal="center" textRotation="90" wrapText="1"/>
    </xf>
    <xf numFmtId="0" fontId="26" fillId="0" borderId="1" xfId="1" applyFont="1" applyBorder="1" applyAlignment="1">
      <alignment horizontal="center" vertical="center"/>
    </xf>
  </cellXfs>
  <cellStyles count="9">
    <cellStyle name="Excel Built-in Normal" xfId="2"/>
    <cellStyle name="Excel Built-in Normal 2" xfId="7"/>
    <cellStyle name="Excel Built-in Output" xfId="8"/>
    <cellStyle name="Вывод 2" xfId="4"/>
    <cellStyle name="Вывод 3" xfId="3"/>
    <cellStyle name="Обычный" xfId="0" builtinId="0"/>
    <cellStyle name="Обычный 2" xfId="1"/>
    <cellStyle name="Обычный 2 2" xfId="6"/>
    <cellStyle name="Обычный 3" xfId="5"/>
  </cellStyles>
  <dxfs count="0"/>
  <tableStyles count="0" defaultTableStyle="TableStyleMedium9" defaultPivotStyle="PivotStyleLight16"/>
  <colors>
    <mruColors>
      <color rgb="FFFFFF99"/>
      <color rgb="FFFACEF8"/>
      <color rgb="FFF6A0F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31"/>
  <sheetViews>
    <sheetView zoomScale="60" zoomScaleNormal="60" workbookViewId="0">
      <pane xSplit="1" ySplit="5" topLeftCell="E108" activePane="bottomRight" state="frozen"/>
      <selection pane="topRight" activeCell="B1" sqref="B1"/>
      <selection pane="bottomLeft" activeCell="A3" sqref="A3"/>
      <selection pane="bottomRight" activeCell="U112" sqref="U112"/>
    </sheetView>
  </sheetViews>
  <sheetFormatPr defaultColWidth="35.28515625" defaultRowHeight="15" x14ac:dyDescent="0.25"/>
  <cols>
    <col min="1" max="1" width="32.7109375" style="2" customWidth="1"/>
    <col min="2" max="2" width="22.85546875" style="2" customWidth="1"/>
    <col min="3" max="3" width="9.140625" customWidth="1"/>
    <col min="4" max="4" width="9.85546875" customWidth="1"/>
    <col min="5" max="5" width="9.5703125" bestFit="1" customWidth="1"/>
    <col min="6" max="7" width="7.42578125" bestFit="1" customWidth="1"/>
    <col min="8" max="8" width="9.5703125" bestFit="1" customWidth="1"/>
    <col min="9" max="10" width="7.42578125" bestFit="1" customWidth="1"/>
    <col min="11" max="11" width="10.140625" customWidth="1"/>
    <col min="12" max="12" width="7.42578125" bestFit="1" customWidth="1"/>
    <col min="13" max="13" width="8" customWidth="1"/>
    <col min="14" max="14" width="7.42578125" bestFit="1" customWidth="1"/>
    <col min="15" max="15" width="9.5703125" bestFit="1" customWidth="1"/>
    <col min="16" max="16" width="10.28515625" customWidth="1"/>
    <col min="17" max="17" width="8.7109375" customWidth="1"/>
    <col min="18" max="19" width="9.5703125" bestFit="1" customWidth="1"/>
    <col min="20" max="20" width="10.42578125" bestFit="1" customWidth="1"/>
    <col min="21" max="24" width="9.5703125" bestFit="1" customWidth="1"/>
    <col min="25" max="25" width="7.5703125" bestFit="1" customWidth="1"/>
    <col min="26" max="26" width="9.5703125" bestFit="1" customWidth="1"/>
    <col min="27" max="27" width="7.5703125" bestFit="1" customWidth="1"/>
    <col min="28" max="28" width="9.5703125" bestFit="1" customWidth="1"/>
    <col min="29" max="30" width="7.5703125" bestFit="1" customWidth="1"/>
    <col min="31" max="31" width="9.5703125" bestFit="1" customWidth="1"/>
    <col min="32" max="35" width="7.5703125" bestFit="1" customWidth="1"/>
    <col min="36" max="36" width="9" customWidth="1"/>
    <col min="37" max="37" width="10.140625" customWidth="1"/>
    <col min="38" max="38" width="12" customWidth="1"/>
    <col min="39" max="39" width="12.42578125" customWidth="1"/>
  </cols>
  <sheetData>
    <row r="1" spans="1:39" ht="28.5" x14ac:dyDescent="0.45">
      <c r="C1" s="222" t="s">
        <v>125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J1" s="136"/>
      <c r="AK1" s="136"/>
      <c r="AL1" s="136"/>
      <c r="AM1" s="136"/>
    </row>
    <row r="2" spans="1:39" s="137" customFormat="1" ht="47.25" customHeight="1" x14ac:dyDescent="0.45">
      <c r="A2" s="2"/>
      <c r="B2" s="2"/>
      <c r="C2" s="134"/>
      <c r="D2" s="134"/>
      <c r="E2" s="134"/>
      <c r="F2" s="134"/>
      <c r="G2" s="134"/>
      <c r="H2" s="134"/>
      <c r="I2" s="134"/>
      <c r="J2" s="134"/>
      <c r="K2" s="135"/>
      <c r="L2" s="135"/>
      <c r="M2" s="135"/>
      <c r="N2" s="135"/>
      <c r="O2" s="134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J2" s="227" t="s">
        <v>130</v>
      </c>
      <c r="AK2" s="227"/>
      <c r="AL2" s="227"/>
      <c r="AM2" s="227"/>
    </row>
    <row r="3" spans="1:39" s="138" customFormat="1" ht="31.5" customHeight="1" x14ac:dyDescent="0.25">
      <c r="A3" s="2"/>
      <c r="B3" s="223" t="s">
        <v>131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139"/>
      <c r="O3" s="223" t="s">
        <v>132</v>
      </c>
      <c r="P3" s="223"/>
      <c r="Q3" s="223"/>
      <c r="R3" s="223"/>
      <c r="S3" s="223"/>
      <c r="T3" s="223"/>
      <c r="U3" s="223"/>
      <c r="V3" s="223"/>
      <c r="W3" s="223"/>
      <c r="X3" s="223" t="s">
        <v>133</v>
      </c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142">
        <v>20</v>
      </c>
      <c r="AK3" s="142"/>
      <c r="AL3" s="142"/>
      <c r="AM3" s="142"/>
    </row>
    <row r="4" spans="1:39" ht="378.75" customHeight="1" x14ac:dyDescent="0.25">
      <c r="A4" s="220" t="s">
        <v>36</v>
      </c>
      <c r="B4" s="70"/>
      <c r="C4" s="208" t="s">
        <v>0</v>
      </c>
      <c r="D4" s="212" t="s">
        <v>1</v>
      </c>
      <c r="E4" s="208" t="s">
        <v>2</v>
      </c>
      <c r="F4" s="214" t="s">
        <v>3</v>
      </c>
      <c r="G4" s="216" t="s">
        <v>4</v>
      </c>
      <c r="H4" s="216" t="s">
        <v>5</v>
      </c>
      <c r="I4" s="218" t="s">
        <v>6</v>
      </c>
      <c r="J4" s="218" t="s">
        <v>7</v>
      </c>
      <c r="K4" s="210" t="s">
        <v>8</v>
      </c>
      <c r="L4" s="211"/>
      <c r="M4" s="210" t="s">
        <v>9</v>
      </c>
      <c r="N4" s="211"/>
      <c r="O4" s="208" t="s">
        <v>10</v>
      </c>
      <c r="P4" s="210" t="s">
        <v>11</v>
      </c>
      <c r="Q4" s="211"/>
      <c r="R4" s="97" t="s">
        <v>12</v>
      </c>
      <c r="S4" s="97" t="s">
        <v>13</v>
      </c>
      <c r="T4" s="97" t="s">
        <v>14</v>
      </c>
      <c r="U4" s="97" t="s">
        <v>70</v>
      </c>
      <c r="V4" s="97" t="s">
        <v>15</v>
      </c>
      <c r="W4" s="97" t="s">
        <v>16</v>
      </c>
      <c r="X4" s="97" t="s">
        <v>17</v>
      </c>
      <c r="Y4" s="210" t="s">
        <v>18</v>
      </c>
      <c r="Z4" s="211"/>
      <c r="AA4" s="210" t="s">
        <v>19</v>
      </c>
      <c r="AB4" s="211"/>
      <c r="AC4" s="210" t="s">
        <v>20</v>
      </c>
      <c r="AD4" s="211"/>
      <c r="AE4" s="97" t="s">
        <v>21</v>
      </c>
      <c r="AF4" s="210" t="s">
        <v>22</v>
      </c>
      <c r="AG4" s="211"/>
      <c r="AH4" s="207" t="s">
        <v>23</v>
      </c>
      <c r="AI4" s="207"/>
      <c r="AJ4" s="228" t="s">
        <v>126</v>
      </c>
      <c r="AK4" s="228" t="s">
        <v>127</v>
      </c>
      <c r="AL4" s="228" t="s">
        <v>128</v>
      </c>
      <c r="AM4" s="228" t="s">
        <v>129</v>
      </c>
    </row>
    <row r="5" spans="1:39" ht="78.75" customHeight="1" x14ac:dyDescent="0.25">
      <c r="A5" s="221"/>
      <c r="B5" s="101" t="s">
        <v>72</v>
      </c>
      <c r="C5" s="209"/>
      <c r="D5" s="213"/>
      <c r="E5" s="209"/>
      <c r="F5" s="215"/>
      <c r="G5" s="217"/>
      <c r="H5" s="217"/>
      <c r="I5" s="219"/>
      <c r="J5" s="219"/>
      <c r="K5" s="97" t="s">
        <v>24</v>
      </c>
      <c r="L5" s="97" t="s">
        <v>25</v>
      </c>
      <c r="M5" s="97" t="s">
        <v>24</v>
      </c>
      <c r="N5" s="97" t="s">
        <v>25</v>
      </c>
      <c r="O5" s="209"/>
      <c r="P5" s="98" t="s">
        <v>26</v>
      </c>
      <c r="Q5" s="98" t="s">
        <v>27</v>
      </c>
      <c r="R5" s="98" t="s">
        <v>26</v>
      </c>
      <c r="S5" s="98" t="s">
        <v>28</v>
      </c>
      <c r="T5" s="98" t="s">
        <v>26</v>
      </c>
      <c r="U5" s="98" t="s">
        <v>26</v>
      </c>
      <c r="V5" s="98" t="s">
        <v>26</v>
      </c>
      <c r="W5" s="98" t="s">
        <v>26</v>
      </c>
      <c r="X5" s="98" t="s">
        <v>26</v>
      </c>
      <c r="Y5" s="98" t="s">
        <v>29</v>
      </c>
      <c r="Z5" s="98" t="s">
        <v>27</v>
      </c>
      <c r="AA5" s="99" t="s">
        <v>29</v>
      </c>
      <c r="AB5" s="99" t="s">
        <v>27</v>
      </c>
      <c r="AC5" s="100" t="s">
        <v>29</v>
      </c>
      <c r="AD5" s="100" t="s">
        <v>27</v>
      </c>
      <c r="AE5" s="100" t="s">
        <v>26</v>
      </c>
      <c r="AF5" s="100" t="s">
        <v>29</v>
      </c>
      <c r="AG5" s="100" t="s">
        <v>27</v>
      </c>
      <c r="AH5" s="1" t="s">
        <v>30</v>
      </c>
      <c r="AI5" s="1" t="s">
        <v>31</v>
      </c>
      <c r="AJ5" s="228"/>
      <c r="AK5" s="228"/>
      <c r="AL5" s="228"/>
      <c r="AM5" s="228"/>
    </row>
    <row r="6" spans="1:39" ht="15.75" x14ac:dyDescent="0.25">
      <c r="A6" s="194" t="s">
        <v>32</v>
      </c>
      <c r="B6" s="5" t="s">
        <v>73</v>
      </c>
      <c r="C6" s="117">
        <v>23</v>
      </c>
      <c r="D6" s="84">
        <v>20</v>
      </c>
      <c r="E6" s="117">
        <v>23</v>
      </c>
      <c r="F6" s="86">
        <v>0</v>
      </c>
      <c r="G6" s="85">
        <v>1</v>
      </c>
      <c r="H6" s="85">
        <v>19</v>
      </c>
      <c r="I6" s="119">
        <v>1</v>
      </c>
      <c r="J6" s="119">
        <v>1</v>
      </c>
      <c r="K6" s="117">
        <v>1</v>
      </c>
      <c r="L6" s="117">
        <v>0</v>
      </c>
      <c r="M6" s="117">
        <v>1</v>
      </c>
      <c r="N6" s="117">
        <v>0</v>
      </c>
      <c r="O6" s="117">
        <v>20</v>
      </c>
      <c r="P6" s="117">
        <v>2</v>
      </c>
      <c r="Q6" s="117">
        <v>18</v>
      </c>
      <c r="R6" s="117">
        <v>12</v>
      </c>
      <c r="S6" s="117">
        <v>17</v>
      </c>
      <c r="T6" s="117">
        <v>15</v>
      </c>
      <c r="U6" s="117">
        <v>20</v>
      </c>
      <c r="V6" s="117">
        <v>17</v>
      </c>
      <c r="W6" s="117">
        <v>20</v>
      </c>
      <c r="X6" s="117">
        <v>19</v>
      </c>
      <c r="Y6" s="117">
        <v>1</v>
      </c>
      <c r="Z6" s="117">
        <v>16</v>
      </c>
      <c r="AA6" s="117">
        <v>1</v>
      </c>
      <c r="AB6" s="117">
        <v>11</v>
      </c>
      <c r="AC6" s="117">
        <v>10</v>
      </c>
      <c r="AD6" s="117">
        <v>5</v>
      </c>
      <c r="AE6" s="117">
        <v>17</v>
      </c>
      <c r="AF6" s="117">
        <v>12</v>
      </c>
      <c r="AG6" s="117">
        <v>2</v>
      </c>
      <c r="AH6" s="117">
        <v>1</v>
      </c>
      <c r="AI6" s="117">
        <v>17</v>
      </c>
      <c r="AJ6">
        <f>SUM(P6:AI6)</f>
        <v>233</v>
      </c>
      <c r="AK6" s="140">
        <f>AJ6/AJ$3/D6</f>
        <v>0.58250000000000002</v>
      </c>
      <c r="AL6" s="140">
        <f>H6/D6</f>
        <v>0.95</v>
      </c>
      <c r="AM6" s="140">
        <f>100%-AK6</f>
        <v>0.41749999999999998</v>
      </c>
    </row>
    <row r="7" spans="1:39" ht="15.75" x14ac:dyDescent="0.25">
      <c r="A7" s="195"/>
      <c r="B7" s="4" t="s">
        <v>74</v>
      </c>
      <c r="C7" s="117">
        <v>25</v>
      </c>
      <c r="D7" s="84">
        <v>24</v>
      </c>
      <c r="E7" s="117">
        <v>25</v>
      </c>
      <c r="F7" s="86">
        <v>0</v>
      </c>
      <c r="G7" s="85">
        <v>0</v>
      </c>
      <c r="H7" s="85">
        <v>24</v>
      </c>
      <c r="I7" s="119">
        <v>0</v>
      </c>
      <c r="J7" s="119">
        <v>0</v>
      </c>
      <c r="K7" s="117">
        <v>1</v>
      </c>
      <c r="L7" s="117">
        <v>0</v>
      </c>
      <c r="M7" s="117">
        <v>1</v>
      </c>
      <c r="N7" s="117">
        <v>0</v>
      </c>
      <c r="O7" s="117">
        <v>23</v>
      </c>
      <c r="P7" s="117">
        <v>2</v>
      </c>
      <c r="Q7" s="117">
        <v>17</v>
      </c>
      <c r="R7" s="117">
        <v>12</v>
      </c>
      <c r="S7" s="117">
        <v>20</v>
      </c>
      <c r="T7" s="117">
        <v>16</v>
      </c>
      <c r="U7" s="117">
        <v>23</v>
      </c>
      <c r="V7" s="117">
        <v>21</v>
      </c>
      <c r="W7" s="117">
        <v>23</v>
      </c>
      <c r="X7" s="117">
        <v>20</v>
      </c>
      <c r="Y7" s="117">
        <v>4</v>
      </c>
      <c r="Z7" s="117">
        <v>16</v>
      </c>
      <c r="AA7" s="117">
        <v>0</v>
      </c>
      <c r="AB7" s="117">
        <v>14</v>
      </c>
      <c r="AC7" s="117">
        <v>10</v>
      </c>
      <c r="AD7" s="117">
        <v>12</v>
      </c>
      <c r="AE7" s="117">
        <v>23</v>
      </c>
      <c r="AF7" s="117">
        <v>18</v>
      </c>
      <c r="AG7" s="117">
        <v>2</v>
      </c>
      <c r="AH7" s="117">
        <v>1</v>
      </c>
      <c r="AI7" s="117">
        <v>21</v>
      </c>
      <c r="AJ7" s="141">
        <f t="shared" ref="AJ7:AJ70" si="0">SUM(P7:AI7)</f>
        <v>275</v>
      </c>
      <c r="AK7" s="140">
        <f t="shared" ref="AK7:AK70" si="1">AJ7/AJ$3/D7</f>
        <v>0.57291666666666663</v>
      </c>
      <c r="AL7" s="140">
        <f t="shared" ref="AL7:AL70" si="2">H7/D7</f>
        <v>1</v>
      </c>
      <c r="AM7" s="140">
        <f t="shared" ref="AM7:AM70" si="3">100%-AK7</f>
        <v>0.42708333333333337</v>
      </c>
    </row>
    <row r="8" spans="1:39" ht="15.75" x14ac:dyDescent="0.25">
      <c r="A8" s="195"/>
      <c r="B8" s="4" t="s">
        <v>75</v>
      </c>
      <c r="C8" s="117">
        <v>20</v>
      </c>
      <c r="D8" s="84">
        <v>19</v>
      </c>
      <c r="E8" s="117">
        <v>13</v>
      </c>
      <c r="F8" s="86">
        <v>1</v>
      </c>
      <c r="G8" s="85">
        <v>2</v>
      </c>
      <c r="H8" s="85">
        <v>16</v>
      </c>
      <c r="I8" s="119">
        <v>0</v>
      </c>
      <c r="J8" s="119">
        <v>0</v>
      </c>
      <c r="K8" s="117">
        <v>1</v>
      </c>
      <c r="L8" s="117">
        <v>2</v>
      </c>
      <c r="M8" s="117">
        <v>1</v>
      </c>
      <c r="N8" s="117">
        <v>1</v>
      </c>
      <c r="O8" s="117">
        <v>17</v>
      </c>
      <c r="P8" s="117">
        <v>5</v>
      </c>
      <c r="Q8" s="117">
        <v>10</v>
      </c>
      <c r="R8" s="117">
        <v>15</v>
      </c>
      <c r="S8" s="117">
        <v>16</v>
      </c>
      <c r="T8" s="117">
        <v>12</v>
      </c>
      <c r="U8" s="117">
        <v>16</v>
      </c>
      <c r="V8" s="117">
        <v>14</v>
      </c>
      <c r="W8" s="117">
        <v>15</v>
      </c>
      <c r="X8" s="117">
        <v>17</v>
      </c>
      <c r="Y8" s="117">
        <v>7</v>
      </c>
      <c r="Z8" s="117">
        <v>8</v>
      </c>
      <c r="AA8" s="117">
        <v>4</v>
      </c>
      <c r="AB8" s="117">
        <v>8</v>
      </c>
      <c r="AC8" s="117">
        <v>7</v>
      </c>
      <c r="AD8" s="117">
        <v>8</v>
      </c>
      <c r="AE8" s="117">
        <v>13</v>
      </c>
      <c r="AF8" s="117">
        <v>7</v>
      </c>
      <c r="AG8" s="117">
        <v>8</v>
      </c>
      <c r="AH8" s="117">
        <v>3</v>
      </c>
      <c r="AI8" s="117">
        <v>18</v>
      </c>
      <c r="AJ8" s="141">
        <f t="shared" si="0"/>
        <v>211</v>
      </c>
      <c r="AK8" s="140">
        <f t="shared" si="1"/>
        <v>0.5552631578947369</v>
      </c>
      <c r="AL8" s="140">
        <f t="shared" si="2"/>
        <v>0.84210526315789469</v>
      </c>
      <c r="AM8" s="140">
        <f t="shared" si="3"/>
        <v>0.4447368421052631</v>
      </c>
    </row>
    <row r="9" spans="1:39" ht="15.75" x14ac:dyDescent="0.25">
      <c r="A9" s="195"/>
      <c r="B9" s="4" t="s">
        <v>76</v>
      </c>
      <c r="C9" s="117">
        <v>21</v>
      </c>
      <c r="D9" s="84">
        <v>19</v>
      </c>
      <c r="E9" s="117">
        <v>16</v>
      </c>
      <c r="F9" s="86">
        <v>0</v>
      </c>
      <c r="G9" s="85">
        <v>0</v>
      </c>
      <c r="H9" s="85">
        <v>19</v>
      </c>
      <c r="I9" s="119">
        <v>0</v>
      </c>
      <c r="J9" s="119">
        <v>0</v>
      </c>
      <c r="K9" s="117">
        <v>0</v>
      </c>
      <c r="L9" s="117">
        <v>0</v>
      </c>
      <c r="M9" s="117">
        <v>0</v>
      </c>
      <c r="N9" s="117">
        <v>0</v>
      </c>
      <c r="O9" s="117">
        <v>19</v>
      </c>
      <c r="P9" s="117">
        <v>2</v>
      </c>
      <c r="Q9" s="117">
        <v>16</v>
      </c>
      <c r="R9" s="117">
        <v>10</v>
      </c>
      <c r="S9" s="117">
        <v>18</v>
      </c>
      <c r="T9" s="117">
        <v>10</v>
      </c>
      <c r="U9" s="117">
        <v>19</v>
      </c>
      <c r="V9" s="117">
        <v>17</v>
      </c>
      <c r="W9" s="117">
        <v>19</v>
      </c>
      <c r="X9" s="117">
        <v>18</v>
      </c>
      <c r="Y9" s="117">
        <v>6</v>
      </c>
      <c r="Z9" s="117">
        <v>11</v>
      </c>
      <c r="AA9" s="117">
        <v>0</v>
      </c>
      <c r="AB9" s="117">
        <v>10</v>
      </c>
      <c r="AC9" s="117">
        <v>5</v>
      </c>
      <c r="AD9" s="117">
        <v>10</v>
      </c>
      <c r="AE9" s="117">
        <v>14</v>
      </c>
      <c r="AF9" s="117">
        <v>10</v>
      </c>
      <c r="AG9" s="117">
        <v>5</v>
      </c>
      <c r="AH9" s="117">
        <v>0</v>
      </c>
      <c r="AI9" s="117">
        <v>17</v>
      </c>
      <c r="AJ9" s="141">
        <f t="shared" si="0"/>
        <v>217</v>
      </c>
      <c r="AK9" s="140">
        <f t="shared" si="1"/>
        <v>0.57105263157894737</v>
      </c>
      <c r="AL9" s="140">
        <f t="shared" si="2"/>
        <v>1</v>
      </c>
      <c r="AM9" s="140">
        <f t="shared" si="3"/>
        <v>0.42894736842105263</v>
      </c>
    </row>
    <row r="10" spans="1:39" ht="15.75" x14ac:dyDescent="0.25">
      <c r="A10" s="195"/>
      <c r="B10" s="4" t="s">
        <v>77</v>
      </c>
      <c r="C10" s="117">
        <v>17</v>
      </c>
      <c r="D10" s="84">
        <v>17</v>
      </c>
      <c r="E10" s="117">
        <v>16</v>
      </c>
      <c r="F10" s="86">
        <v>0</v>
      </c>
      <c r="G10" s="85">
        <v>1</v>
      </c>
      <c r="H10" s="85">
        <v>16</v>
      </c>
      <c r="I10" s="119">
        <v>1</v>
      </c>
      <c r="J10" s="119">
        <v>1</v>
      </c>
      <c r="K10" s="117">
        <v>3</v>
      </c>
      <c r="L10" s="117">
        <v>0</v>
      </c>
      <c r="M10" s="117">
        <v>2</v>
      </c>
      <c r="N10" s="117">
        <v>0</v>
      </c>
      <c r="O10" s="117">
        <v>17</v>
      </c>
      <c r="P10" s="117">
        <v>6</v>
      </c>
      <c r="Q10" s="117">
        <v>11</v>
      </c>
      <c r="R10" s="117">
        <v>10</v>
      </c>
      <c r="S10" s="117">
        <v>17</v>
      </c>
      <c r="T10" s="117">
        <v>7</v>
      </c>
      <c r="U10" s="117">
        <v>15</v>
      </c>
      <c r="V10" s="117">
        <v>15</v>
      </c>
      <c r="W10" s="117">
        <v>15</v>
      </c>
      <c r="X10" s="117">
        <v>17</v>
      </c>
      <c r="Y10" s="117">
        <v>3</v>
      </c>
      <c r="Z10" s="117">
        <v>10</v>
      </c>
      <c r="AA10" s="117">
        <v>2</v>
      </c>
      <c r="AB10" s="117">
        <v>11</v>
      </c>
      <c r="AC10" s="117">
        <v>13</v>
      </c>
      <c r="AD10" s="117">
        <v>1</v>
      </c>
      <c r="AE10" s="117">
        <v>16</v>
      </c>
      <c r="AF10" s="117">
        <v>14</v>
      </c>
      <c r="AG10" s="117">
        <v>2</v>
      </c>
      <c r="AH10" s="117">
        <v>1</v>
      </c>
      <c r="AI10" s="117">
        <v>16</v>
      </c>
      <c r="AJ10" s="141">
        <f t="shared" si="0"/>
        <v>202</v>
      </c>
      <c r="AK10" s="140">
        <f t="shared" si="1"/>
        <v>0.59411764705882353</v>
      </c>
      <c r="AL10" s="140">
        <f t="shared" si="2"/>
        <v>0.94117647058823528</v>
      </c>
      <c r="AM10" s="140">
        <f t="shared" si="3"/>
        <v>0.40588235294117647</v>
      </c>
    </row>
    <row r="11" spans="1:39" ht="15.75" x14ac:dyDescent="0.25">
      <c r="A11" s="196"/>
      <c r="B11" s="4" t="s">
        <v>78</v>
      </c>
      <c r="C11" s="117">
        <v>23</v>
      </c>
      <c r="D11" s="84">
        <v>23</v>
      </c>
      <c r="E11" s="117">
        <v>17</v>
      </c>
      <c r="F11" s="86">
        <v>0</v>
      </c>
      <c r="G11" s="85">
        <v>2</v>
      </c>
      <c r="H11" s="85">
        <v>21</v>
      </c>
      <c r="I11" s="119">
        <v>0</v>
      </c>
      <c r="J11" s="119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23</v>
      </c>
      <c r="P11" s="117">
        <v>4</v>
      </c>
      <c r="Q11" s="117">
        <v>15</v>
      </c>
      <c r="R11" s="117">
        <v>16</v>
      </c>
      <c r="S11" s="117">
        <v>21</v>
      </c>
      <c r="T11" s="117">
        <v>16</v>
      </c>
      <c r="U11" s="117">
        <v>23</v>
      </c>
      <c r="V11" s="117">
        <v>18</v>
      </c>
      <c r="W11" s="117">
        <v>21</v>
      </c>
      <c r="X11" s="117">
        <v>22</v>
      </c>
      <c r="Y11" s="117">
        <v>3</v>
      </c>
      <c r="Z11" s="117">
        <v>14</v>
      </c>
      <c r="AA11" s="117">
        <v>2</v>
      </c>
      <c r="AB11" s="117">
        <v>4</v>
      </c>
      <c r="AC11" s="117">
        <v>7</v>
      </c>
      <c r="AD11" s="117">
        <v>11</v>
      </c>
      <c r="AE11" s="117">
        <v>14</v>
      </c>
      <c r="AF11" s="117">
        <v>8</v>
      </c>
      <c r="AG11" s="117">
        <v>4</v>
      </c>
      <c r="AH11" s="117">
        <v>3</v>
      </c>
      <c r="AI11" s="117">
        <v>19</v>
      </c>
      <c r="AJ11" s="141">
        <f t="shared" si="0"/>
        <v>245</v>
      </c>
      <c r="AK11" s="140">
        <f t="shared" si="1"/>
        <v>0.53260869565217395</v>
      </c>
      <c r="AL11" s="140">
        <f t="shared" si="2"/>
        <v>0.91304347826086951</v>
      </c>
      <c r="AM11" s="140">
        <f t="shared" si="3"/>
        <v>0.46739130434782605</v>
      </c>
    </row>
    <row r="12" spans="1:39" s="3" customFormat="1" ht="15.75" x14ac:dyDescent="0.25">
      <c r="A12" s="63" t="s">
        <v>117</v>
      </c>
      <c r="B12" s="64"/>
      <c r="C12" s="65">
        <f>SUM(C6:C11)</f>
        <v>129</v>
      </c>
      <c r="D12" s="75">
        <f t="shared" ref="D12:AI12" si="4">SUM(D6:D11)</f>
        <v>122</v>
      </c>
      <c r="E12" s="76">
        <f t="shared" si="4"/>
        <v>110</v>
      </c>
      <c r="F12" s="77">
        <f t="shared" si="4"/>
        <v>1</v>
      </c>
      <c r="G12" s="78">
        <f t="shared" si="4"/>
        <v>6</v>
      </c>
      <c r="H12" s="78">
        <f t="shared" si="4"/>
        <v>115</v>
      </c>
      <c r="I12" s="120">
        <f t="shared" si="4"/>
        <v>2</v>
      </c>
      <c r="J12" s="120">
        <f t="shared" si="4"/>
        <v>2</v>
      </c>
      <c r="K12" s="76">
        <f t="shared" si="4"/>
        <v>6</v>
      </c>
      <c r="L12" s="76">
        <f t="shared" si="4"/>
        <v>2</v>
      </c>
      <c r="M12" s="76">
        <f t="shared" si="4"/>
        <v>5</v>
      </c>
      <c r="N12" s="76">
        <f t="shared" si="4"/>
        <v>1</v>
      </c>
      <c r="O12" s="76">
        <f t="shared" si="4"/>
        <v>119</v>
      </c>
      <c r="P12" s="76">
        <f t="shared" si="4"/>
        <v>21</v>
      </c>
      <c r="Q12" s="76">
        <f t="shared" si="4"/>
        <v>87</v>
      </c>
      <c r="R12" s="76">
        <f t="shared" si="4"/>
        <v>75</v>
      </c>
      <c r="S12" s="76">
        <f t="shared" si="4"/>
        <v>109</v>
      </c>
      <c r="T12" s="76">
        <f t="shared" si="4"/>
        <v>76</v>
      </c>
      <c r="U12" s="76">
        <f t="shared" si="4"/>
        <v>116</v>
      </c>
      <c r="V12" s="76">
        <f t="shared" si="4"/>
        <v>102</v>
      </c>
      <c r="W12" s="76">
        <f t="shared" si="4"/>
        <v>113</v>
      </c>
      <c r="X12" s="76">
        <f t="shared" si="4"/>
        <v>113</v>
      </c>
      <c r="Y12" s="76">
        <f t="shared" si="4"/>
        <v>24</v>
      </c>
      <c r="Z12" s="76">
        <f t="shared" si="4"/>
        <v>75</v>
      </c>
      <c r="AA12" s="76">
        <f t="shared" si="4"/>
        <v>9</v>
      </c>
      <c r="AB12" s="76">
        <f t="shared" si="4"/>
        <v>58</v>
      </c>
      <c r="AC12" s="76">
        <f t="shared" si="4"/>
        <v>52</v>
      </c>
      <c r="AD12" s="76">
        <f t="shared" si="4"/>
        <v>47</v>
      </c>
      <c r="AE12" s="76">
        <f t="shared" si="4"/>
        <v>97</v>
      </c>
      <c r="AF12" s="76">
        <f t="shared" si="4"/>
        <v>69</v>
      </c>
      <c r="AG12" s="76">
        <f t="shared" si="4"/>
        <v>23</v>
      </c>
      <c r="AH12" s="76">
        <f t="shared" si="4"/>
        <v>9</v>
      </c>
      <c r="AI12" s="76">
        <f t="shared" si="4"/>
        <v>108</v>
      </c>
      <c r="AJ12" s="141">
        <f t="shared" si="0"/>
        <v>1383</v>
      </c>
      <c r="AK12" s="140">
        <f t="shared" si="1"/>
        <v>0.56680327868852465</v>
      </c>
      <c r="AL12" s="140">
        <f t="shared" si="2"/>
        <v>0.94262295081967218</v>
      </c>
      <c r="AM12" s="140">
        <f t="shared" si="3"/>
        <v>0.43319672131147535</v>
      </c>
    </row>
    <row r="13" spans="1:39" s="3" customFormat="1" ht="15.75" x14ac:dyDescent="0.25">
      <c r="A13" s="194" t="s">
        <v>33</v>
      </c>
      <c r="B13" s="7" t="s">
        <v>79</v>
      </c>
      <c r="C13" s="71">
        <v>26</v>
      </c>
      <c r="D13" s="72">
        <v>25</v>
      </c>
      <c r="E13" s="71">
        <v>26</v>
      </c>
      <c r="F13" s="74">
        <v>0</v>
      </c>
      <c r="G13" s="73">
        <v>0</v>
      </c>
      <c r="H13" s="73">
        <v>25</v>
      </c>
      <c r="I13" s="121">
        <v>0</v>
      </c>
      <c r="J13" s="121">
        <v>0</v>
      </c>
      <c r="K13" s="71">
        <v>0</v>
      </c>
      <c r="L13" s="71">
        <v>4</v>
      </c>
      <c r="M13" s="71">
        <v>0</v>
      </c>
      <c r="N13" s="71">
        <v>4</v>
      </c>
      <c r="O13" s="71">
        <v>22</v>
      </c>
      <c r="P13" s="71">
        <v>3</v>
      </c>
      <c r="Q13" s="71">
        <v>22</v>
      </c>
      <c r="R13" s="71">
        <v>14</v>
      </c>
      <c r="S13" s="71">
        <v>23</v>
      </c>
      <c r="T13" s="71">
        <v>20</v>
      </c>
      <c r="U13" s="71">
        <v>24</v>
      </c>
      <c r="V13" s="71">
        <v>22</v>
      </c>
      <c r="W13" s="71">
        <v>25</v>
      </c>
      <c r="X13" s="71">
        <v>11</v>
      </c>
      <c r="Y13" s="71">
        <v>1</v>
      </c>
      <c r="Z13" s="71">
        <v>22</v>
      </c>
      <c r="AA13" s="71">
        <v>13</v>
      </c>
      <c r="AB13" s="71">
        <v>8</v>
      </c>
      <c r="AC13" s="71">
        <v>10</v>
      </c>
      <c r="AD13" s="71">
        <v>3</v>
      </c>
      <c r="AE13" s="71">
        <v>16</v>
      </c>
      <c r="AF13" s="71">
        <v>5</v>
      </c>
      <c r="AG13" s="71">
        <v>6</v>
      </c>
      <c r="AH13" s="71">
        <v>0</v>
      </c>
      <c r="AI13" s="71">
        <v>24</v>
      </c>
      <c r="AJ13" s="141">
        <f t="shared" si="0"/>
        <v>272</v>
      </c>
      <c r="AK13" s="140">
        <f t="shared" si="1"/>
        <v>0.54400000000000004</v>
      </c>
      <c r="AL13" s="140">
        <f t="shared" si="2"/>
        <v>1</v>
      </c>
      <c r="AM13" s="140">
        <f t="shared" si="3"/>
        <v>0.45599999999999996</v>
      </c>
    </row>
    <row r="14" spans="1:39" ht="15.75" x14ac:dyDescent="0.25">
      <c r="A14" s="196"/>
      <c r="B14" s="8" t="s">
        <v>74</v>
      </c>
      <c r="C14" s="71">
        <v>27</v>
      </c>
      <c r="D14" s="72">
        <v>25</v>
      </c>
      <c r="E14" s="71">
        <v>25</v>
      </c>
      <c r="F14" s="74">
        <v>0</v>
      </c>
      <c r="G14" s="73">
        <v>0</v>
      </c>
      <c r="H14" s="73">
        <v>25</v>
      </c>
      <c r="I14" s="121">
        <v>0</v>
      </c>
      <c r="J14" s="121">
        <v>0</v>
      </c>
      <c r="K14" s="71">
        <v>0</v>
      </c>
      <c r="L14" s="71">
        <v>0</v>
      </c>
      <c r="M14" s="71">
        <v>0</v>
      </c>
      <c r="N14" s="71">
        <v>0</v>
      </c>
      <c r="O14" s="71">
        <v>24</v>
      </c>
      <c r="P14" s="71">
        <v>5</v>
      </c>
      <c r="Q14" s="71">
        <v>14</v>
      </c>
      <c r="R14" s="71">
        <v>11</v>
      </c>
      <c r="S14" s="71">
        <v>21</v>
      </c>
      <c r="T14" s="71">
        <v>24</v>
      </c>
      <c r="U14" s="71">
        <v>23</v>
      </c>
      <c r="V14" s="71">
        <v>20</v>
      </c>
      <c r="W14" s="71">
        <v>25</v>
      </c>
      <c r="X14" s="71">
        <v>13</v>
      </c>
      <c r="Y14" s="71">
        <v>5</v>
      </c>
      <c r="Z14" s="71">
        <v>11</v>
      </c>
      <c r="AA14" s="71">
        <v>12</v>
      </c>
      <c r="AB14" s="71">
        <v>5</v>
      </c>
      <c r="AC14" s="71">
        <v>11</v>
      </c>
      <c r="AD14" s="71">
        <v>7</v>
      </c>
      <c r="AE14" s="71">
        <v>22</v>
      </c>
      <c r="AF14" s="71">
        <v>12</v>
      </c>
      <c r="AG14" s="71">
        <v>7</v>
      </c>
      <c r="AH14" s="71">
        <v>1</v>
      </c>
      <c r="AI14" s="71">
        <v>23</v>
      </c>
      <c r="AJ14" s="141">
        <f t="shared" si="0"/>
        <v>272</v>
      </c>
      <c r="AK14" s="140">
        <f t="shared" si="1"/>
        <v>0.54400000000000004</v>
      </c>
      <c r="AL14" s="140">
        <f t="shared" si="2"/>
        <v>1</v>
      </c>
      <c r="AM14" s="140">
        <f t="shared" si="3"/>
        <v>0.45599999999999996</v>
      </c>
    </row>
    <row r="15" spans="1:39" s="6" customFormat="1" ht="15.75" x14ac:dyDescent="0.25">
      <c r="A15" s="63" t="s">
        <v>117</v>
      </c>
      <c r="B15" s="66"/>
      <c r="C15" s="65">
        <f>SUM(C13:C14)</f>
        <v>53</v>
      </c>
      <c r="D15" s="75">
        <f t="shared" ref="D15:AI15" si="5">SUM(D13:D14)</f>
        <v>50</v>
      </c>
      <c r="E15" s="76">
        <f t="shared" si="5"/>
        <v>51</v>
      </c>
      <c r="F15" s="77">
        <f t="shared" si="5"/>
        <v>0</v>
      </c>
      <c r="G15" s="78">
        <f t="shared" si="5"/>
        <v>0</v>
      </c>
      <c r="H15" s="78">
        <f t="shared" si="5"/>
        <v>50</v>
      </c>
      <c r="I15" s="120">
        <f t="shared" si="5"/>
        <v>0</v>
      </c>
      <c r="J15" s="120">
        <f t="shared" si="5"/>
        <v>0</v>
      </c>
      <c r="K15" s="76">
        <f t="shared" si="5"/>
        <v>0</v>
      </c>
      <c r="L15" s="76">
        <f t="shared" si="5"/>
        <v>4</v>
      </c>
      <c r="M15" s="76">
        <f t="shared" si="5"/>
        <v>0</v>
      </c>
      <c r="N15" s="76">
        <f t="shared" si="5"/>
        <v>4</v>
      </c>
      <c r="O15" s="76">
        <f t="shared" si="5"/>
        <v>46</v>
      </c>
      <c r="P15" s="76">
        <f t="shared" si="5"/>
        <v>8</v>
      </c>
      <c r="Q15" s="76">
        <f t="shared" si="5"/>
        <v>36</v>
      </c>
      <c r="R15" s="76">
        <f t="shared" si="5"/>
        <v>25</v>
      </c>
      <c r="S15" s="76">
        <f t="shared" si="5"/>
        <v>44</v>
      </c>
      <c r="T15" s="76">
        <f t="shared" si="5"/>
        <v>44</v>
      </c>
      <c r="U15" s="76">
        <f t="shared" si="5"/>
        <v>47</v>
      </c>
      <c r="V15" s="76">
        <f t="shared" si="5"/>
        <v>42</v>
      </c>
      <c r="W15" s="76">
        <f t="shared" si="5"/>
        <v>50</v>
      </c>
      <c r="X15" s="76">
        <f t="shared" si="5"/>
        <v>24</v>
      </c>
      <c r="Y15" s="76">
        <f t="shared" si="5"/>
        <v>6</v>
      </c>
      <c r="Z15" s="76">
        <f t="shared" si="5"/>
        <v>33</v>
      </c>
      <c r="AA15" s="76">
        <f t="shared" si="5"/>
        <v>25</v>
      </c>
      <c r="AB15" s="76">
        <f t="shared" si="5"/>
        <v>13</v>
      </c>
      <c r="AC15" s="76">
        <f t="shared" si="5"/>
        <v>21</v>
      </c>
      <c r="AD15" s="76">
        <f t="shared" si="5"/>
        <v>10</v>
      </c>
      <c r="AE15" s="76">
        <f t="shared" si="5"/>
        <v>38</v>
      </c>
      <c r="AF15" s="76">
        <f t="shared" si="5"/>
        <v>17</v>
      </c>
      <c r="AG15" s="76">
        <f t="shared" si="5"/>
        <v>13</v>
      </c>
      <c r="AH15" s="76">
        <f t="shared" si="5"/>
        <v>1</v>
      </c>
      <c r="AI15" s="76">
        <f t="shared" si="5"/>
        <v>47</v>
      </c>
      <c r="AJ15" s="141">
        <f t="shared" si="0"/>
        <v>544</v>
      </c>
      <c r="AK15" s="140">
        <f t="shared" si="1"/>
        <v>0.54400000000000004</v>
      </c>
      <c r="AL15" s="140">
        <f t="shared" si="2"/>
        <v>1</v>
      </c>
      <c r="AM15" s="140">
        <f t="shared" si="3"/>
        <v>0.45599999999999996</v>
      </c>
    </row>
    <row r="16" spans="1:39" s="6" customFormat="1" ht="15.75" x14ac:dyDescent="0.25">
      <c r="A16" s="194" t="s">
        <v>34</v>
      </c>
      <c r="B16" s="10" t="s">
        <v>79</v>
      </c>
      <c r="C16" s="133">
        <v>29</v>
      </c>
      <c r="D16" s="84">
        <v>25</v>
      </c>
      <c r="E16" s="133">
        <v>22</v>
      </c>
      <c r="F16" s="86">
        <v>0</v>
      </c>
      <c r="G16" s="85">
        <v>3</v>
      </c>
      <c r="H16" s="85">
        <v>22</v>
      </c>
      <c r="I16" s="119">
        <v>1</v>
      </c>
      <c r="J16" s="119">
        <v>1</v>
      </c>
      <c r="K16" s="133">
        <v>5</v>
      </c>
      <c r="L16" s="133">
        <v>0</v>
      </c>
      <c r="M16" s="133">
        <v>3</v>
      </c>
      <c r="N16" s="133">
        <v>0</v>
      </c>
      <c r="O16" s="133">
        <v>20</v>
      </c>
      <c r="P16" s="133">
        <v>6</v>
      </c>
      <c r="Q16" s="133">
        <v>14</v>
      </c>
      <c r="R16" s="133">
        <v>15</v>
      </c>
      <c r="S16" s="133">
        <v>19</v>
      </c>
      <c r="T16" s="133">
        <v>16</v>
      </c>
      <c r="U16" s="133">
        <v>25</v>
      </c>
      <c r="V16" s="133">
        <v>16</v>
      </c>
      <c r="W16" s="133">
        <v>23</v>
      </c>
      <c r="X16" s="133">
        <v>18</v>
      </c>
      <c r="Y16" s="133">
        <v>6</v>
      </c>
      <c r="Z16" s="133">
        <v>16</v>
      </c>
      <c r="AA16" s="133">
        <v>2</v>
      </c>
      <c r="AB16" s="133">
        <v>13</v>
      </c>
      <c r="AC16" s="133">
        <v>18</v>
      </c>
      <c r="AD16" s="133">
        <v>5</v>
      </c>
      <c r="AE16" s="133">
        <v>17</v>
      </c>
      <c r="AF16" s="133">
        <v>9</v>
      </c>
      <c r="AG16" s="133">
        <v>11</v>
      </c>
      <c r="AH16" s="133">
        <v>5</v>
      </c>
      <c r="AI16" s="133">
        <v>14</v>
      </c>
      <c r="AJ16" s="141">
        <f t="shared" si="0"/>
        <v>268</v>
      </c>
      <c r="AK16" s="140">
        <f t="shared" si="1"/>
        <v>0.53600000000000003</v>
      </c>
      <c r="AL16" s="140">
        <f t="shared" si="2"/>
        <v>0.88</v>
      </c>
      <c r="AM16" s="140">
        <f t="shared" si="3"/>
        <v>0.46399999999999997</v>
      </c>
    </row>
    <row r="17" spans="1:39" ht="15.75" x14ac:dyDescent="0.25">
      <c r="A17" s="196"/>
      <c r="B17" s="11" t="s">
        <v>74</v>
      </c>
      <c r="C17" s="133">
        <v>28</v>
      </c>
      <c r="D17" s="84">
        <v>27</v>
      </c>
      <c r="E17" s="133">
        <v>23</v>
      </c>
      <c r="F17" s="86">
        <v>0</v>
      </c>
      <c r="G17" s="85">
        <v>1</v>
      </c>
      <c r="H17" s="85">
        <v>26</v>
      </c>
      <c r="I17" s="119">
        <v>1</v>
      </c>
      <c r="J17" s="119">
        <v>1</v>
      </c>
      <c r="K17" s="133">
        <v>4</v>
      </c>
      <c r="L17" s="133">
        <v>3</v>
      </c>
      <c r="M17" s="133">
        <v>4</v>
      </c>
      <c r="N17" s="133">
        <v>3</v>
      </c>
      <c r="O17" s="133">
        <v>24</v>
      </c>
      <c r="P17" s="133">
        <v>6</v>
      </c>
      <c r="Q17" s="133">
        <v>19</v>
      </c>
      <c r="R17" s="133">
        <v>11</v>
      </c>
      <c r="S17" s="133">
        <v>20</v>
      </c>
      <c r="T17" s="133">
        <v>24</v>
      </c>
      <c r="U17" s="133">
        <v>26</v>
      </c>
      <c r="V17" s="133">
        <v>17</v>
      </c>
      <c r="W17" s="133">
        <v>25</v>
      </c>
      <c r="X17" s="133">
        <v>14</v>
      </c>
      <c r="Y17" s="133">
        <v>7</v>
      </c>
      <c r="Z17" s="133">
        <v>12</v>
      </c>
      <c r="AA17" s="133">
        <v>3</v>
      </c>
      <c r="AB17" s="133">
        <v>11</v>
      </c>
      <c r="AC17" s="133">
        <v>4</v>
      </c>
      <c r="AD17" s="133">
        <v>9</v>
      </c>
      <c r="AE17" s="133">
        <v>12</v>
      </c>
      <c r="AF17" s="133">
        <v>3</v>
      </c>
      <c r="AG17" s="133">
        <v>4</v>
      </c>
      <c r="AH17" s="133">
        <v>8</v>
      </c>
      <c r="AI17" s="133">
        <v>7</v>
      </c>
      <c r="AJ17" s="141">
        <f t="shared" si="0"/>
        <v>242</v>
      </c>
      <c r="AK17" s="140">
        <f t="shared" si="1"/>
        <v>0.44814814814814813</v>
      </c>
      <c r="AL17" s="140">
        <f t="shared" si="2"/>
        <v>0.96296296296296291</v>
      </c>
      <c r="AM17" s="140">
        <f t="shared" si="3"/>
        <v>0.55185185185185182</v>
      </c>
    </row>
    <row r="18" spans="1:39" s="9" customFormat="1" ht="15.75" x14ac:dyDescent="0.25">
      <c r="A18" s="63" t="s">
        <v>117</v>
      </c>
      <c r="B18" s="66"/>
      <c r="C18" s="67">
        <f>SUM(C16:C17)</f>
        <v>57</v>
      </c>
      <c r="D18" s="79">
        <f t="shared" ref="D18:AI18" si="6">SUM(D16:D17)</f>
        <v>52</v>
      </c>
      <c r="E18" s="80">
        <f t="shared" si="6"/>
        <v>45</v>
      </c>
      <c r="F18" s="81">
        <f t="shared" si="6"/>
        <v>0</v>
      </c>
      <c r="G18" s="82">
        <f t="shared" si="6"/>
        <v>4</v>
      </c>
      <c r="H18" s="82">
        <f t="shared" si="6"/>
        <v>48</v>
      </c>
      <c r="I18" s="122">
        <f t="shared" si="6"/>
        <v>2</v>
      </c>
      <c r="J18" s="122">
        <f t="shared" si="6"/>
        <v>2</v>
      </c>
      <c r="K18" s="80">
        <f t="shared" si="6"/>
        <v>9</v>
      </c>
      <c r="L18" s="80">
        <f t="shared" si="6"/>
        <v>3</v>
      </c>
      <c r="M18" s="80">
        <f t="shared" si="6"/>
        <v>7</v>
      </c>
      <c r="N18" s="80">
        <f t="shared" si="6"/>
        <v>3</v>
      </c>
      <c r="O18" s="80">
        <f t="shared" si="6"/>
        <v>44</v>
      </c>
      <c r="P18" s="80">
        <f t="shared" si="6"/>
        <v>12</v>
      </c>
      <c r="Q18" s="80">
        <f t="shared" si="6"/>
        <v>33</v>
      </c>
      <c r="R18" s="80">
        <f t="shared" si="6"/>
        <v>26</v>
      </c>
      <c r="S18" s="80">
        <f t="shared" si="6"/>
        <v>39</v>
      </c>
      <c r="T18" s="80">
        <f t="shared" si="6"/>
        <v>40</v>
      </c>
      <c r="U18" s="80">
        <f t="shared" si="6"/>
        <v>51</v>
      </c>
      <c r="V18" s="80">
        <f t="shared" si="6"/>
        <v>33</v>
      </c>
      <c r="W18" s="80">
        <f t="shared" si="6"/>
        <v>48</v>
      </c>
      <c r="X18" s="80">
        <f t="shared" si="6"/>
        <v>32</v>
      </c>
      <c r="Y18" s="80">
        <f t="shared" si="6"/>
        <v>13</v>
      </c>
      <c r="Z18" s="80">
        <f t="shared" si="6"/>
        <v>28</v>
      </c>
      <c r="AA18" s="80">
        <f t="shared" si="6"/>
        <v>5</v>
      </c>
      <c r="AB18" s="80">
        <f t="shared" si="6"/>
        <v>24</v>
      </c>
      <c r="AC18" s="80">
        <f t="shared" si="6"/>
        <v>22</v>
      </c>
      <c r="AD18" s="80">
        <f t="shared" si="6"/>
        <v>14</v>
      </c>
      <c r="AE18" s="80">
        <f t="shared" si="6"/>
        <v>29</v>
      </c>
      <c r="AF18" s="80">
        <f t="shared" si="6"/>
        <v>12</v>
      </c>
      <c r="AG18" s="80">
        <f t="shared" si="6"/>
        <v>15</v>
      </c>
      <c r="AH18" s="80">
        <f t="shared" si="6"/>
        <v>13</v>
      </c>
      <c r="AI18" s="80">
        <f t="shared" si="6"/>
        <v>21</v>
      </c>
      <c r="AJ18" s="141">
        <f t="shared" si="0"/>
        <v>510</v>
      </c>
      <c r="AK18" s="140">
        <f t="shared" si="1"/>
        <v>0.49038461538461536</v>
      </c>
      <c r="AL18" s="140">
        <f t="shared" si="2"/>
        <v>0.92307692307692313</v>
      </c>
      <c r="AM18" s="140">
        <f t="shared" si="3"/>
        <v>0.50961538461538458</v>
      </c>
    </row>
    <row r="19" spans="1:39" s="9" customFormat="1" ht="15.75" x14ac:dyDescent="0.25">
      <c r="A19" s="194" t="s">
        <v>35</v>
      </c>
      <c r="B19" s="13" t="s">
        <v>79</v>
      </c>
      <c r="C19" s="113">
        <v>25</v>
      </c>
      <c r="D19" s="84">
        <v>21</v>
      </c>
      <c r="E19" s="113">
        <v>25</v>
      </c>
      <c r="F19" s="86">
        <v>0</v>
      </c>
      <c r="G19" s="85">
        <v>0</v>
      </c>
      <c r="H19" s="85">
        <v>21</v>
      </c>
      <c r="I19" s="119">
        <v>0</v>
      </c>
      <c r="J19" s="119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19</v>
      </c>
      <c r="P19" s="113">
        <v>7</v>
      </c>
      <c r="Q19" s="113">
        <v>12</v>
      </c>
      <c r="R19" s="113">
        <v>8</v>
      </c>
      <c r="S19" s="113">
        <v>19</v>
      </c>
      <c r="T19" s="113">
        <v>16</v>
      </c>
      <c r="U19" s="113">
        <v>21</v>
      </c>
      <c r="V19" s="113">
        <v>19</v>
      </c>
      <c r="W19" s="113">
        <v>18</v>
      </c>
      <c r="X19" s="113">
        <v>11</v>
      </c>
      <c r="Y19" s="113">
        <v>4</v>
      </c>
      <c r="Z19" s="113">
        <v>17</v>
      </c>
      <c r="AA19" s="113">
        <v>6</v>
      </c>
      <c r="AB19" s="113">
        <v>12</v>
      </c>
      <c r="AC19" s="113">
        <v>9</v>
      </c>
      <c r="AD19" s="113">
        <v>6</v>
      </c>
      <c r="AE19" s="113">
        <v>11</v>
      </c>
      <c r="AF19" s="113">
        <v>12</v>
      </c>
      <c r="AG19" s="113">
        <v>3</v>
      </c>
      <c r="AH19" s="113">
        <v>7</v>
      </c>
      <c r="AI19" s="113">
        <v>11</v>
      </c>
      <c r="AJ19" s="141">
        <f t="shared" si="0"/>
        <v>229</v>
      </c>
      <c r="AK19" s="140">
        <f t="shared" si="1"/>
        <v>0.54523809523809519</v>
      </c>
      <c r="AL19" s="140">
        <f t="shared" si="2"/>
        <v>1</v>
      </c>
      <c r="AM19" s="140">
        <f t="shared" si="3"/>
        <v>0.45476190476190481</v>
      </c>
    </row>
    <row r="20" spans="1:39" s="9" customFormat="1" ht="15.75" x14ac:dyDescent="0.25">
      <c r="A20" s="195"/>
      <c r="B20" s="13" t="s">
        <v>74</v>
      </c>
      <c r="C20" s="113">
        <v>26</v>
      </c>
      <c r="D20" s="84">
        <v>25</v>
      </c>
      <c r="E20" s="113">
        <v>25</v>
      </c>
      <c r="F20" s="86">
        <v>0</v>
      </c>
      <c r="G20" s="85">
        <v>3</v>
      </c>
      <c r="H20" s="85">
        <v>22</v>
      </c>
      <c r="I20" s="119">
        <v>0</v>
      </c>
      <c r="J20" s="119">
        <v>0</v>
      </c>
      <c r="K20" s="113">
        <v>0</v>
      </c>
      <c r="L20" s="113">
        <v>0</v>
      </c>
      <c r="M20" s="113">
        <v>0</v>
      </c>
      <c r="N20" s="113">
        <v>0</v>
      </c>
      <c r="O20" s="113">
        <v>24</v>
      </c>
      <c r="P20" s="113">
        <v>4</v>
      </c>
      <c r="Q20" s="113">
        <v>21</v>
      </c>
      <c r="R20" s="113">
        <v>13</v>
      </c>
      <c r="S20" s="113">
        <v>21</v>
      </c>
      <c r="T20" s="113">
        <v>7</v>
      </c>
      <c r="U20" s="113">
        <v>25</v>
      </c>
      <c r="V20" s="113">
        <v>19</v>
      </c>
      <c r="W20" s="113">
        <v>25</v>
      </c>
      <c r="X20" s="113">
        <v>15</v>
      </c>
      <c r="Y20" s="113">
        <v>6</v>
      </c>
      <c r="Z20" s="113">
        <v>15</v>
      </c>
      <c r="AA20" s="113">
        <v>2</v>
      </c>
      <c r="AB20" s="113">
        <v>13</v>
      </c>
      <c r="AC20" s="113">
        <v>7</v>
      </c>
      <c r="AD20" s="113">
        <v>8</v>
      </c>
      <c r="AE20" s="113">
        <v>8</v>
      </c>
      <c r="AF20" s="113">
        <v>6</v>
      </c>
      <c r="AG20" s="113">
        <v>3</v>
      </c>
      <c r="AH20" s="113">
        <v>7</v>
      </c>
      <c r="AI20" s="113">
        <v>3</v>
      </c>
      <c r="AJ20" s="141">
        <f t="shared" si="0"/>
        <v>228</v>
      </c>
      <c r="AK20" s="140">
        <f t="shared" si="1"/>
        <v>0.45600000000000002</v>
      </c>
      <c r="AL20" s="140">
        <f t="shared" si="2"/>
        <v>0.88</v>
      </c>
      <c r="AM20" s="140">
        <f t="shared" si="3"/>
        <v>0.54400000000000004</v>
      </c>
    </row>
    <row r="21" spans="1:39" s="9" customFormat="1" ht="15.75" x14ac:dyDescent="0.25">
      <c r="A21" s="195"/>
      <c r="B21" s="13" t="s">
        <v>75</v>
      </c>
      <c r="C21" s="113">
        <v>25</v>
      </c>
      <c r="D21" s="84">
        <v>21</v>
      </c>
      <c r="E21" s="113">
        <v>25</v>
      </c>
      <c r="F21" s="86">
        <v>0</v>
      </c>
      <c r="G21" s="85">
        <v>0</v>
      </c>
      <c r="H21" s="85">
        <v>21</v>
      </c>
      <c r="I21" s="119">
        <v>0</v>
      </c>
      <c r="J21" s="119">
        <v>0</v>
      </c>
      <c r="K21" s="113">
        <v>0</v>
      </c>
      <c r="L21" s="113">
        <v>0</v>
      </c>
      <c r="M21" s="113">
        <v>0</v>
      </c>
      <c r="N21" s="113">
        <v>0</v>
      </c>
      <c r="O21" s="113">
        <v>20</v>
      </c>
      <c r="P21" s="113">
        <v>6</v>
      </c>
      <c r="Q21" s="113">
        <v>14</v>
      </c>
      <c r="R21" s="113">
        <v>10</v>
      </c>
      <c r="S21" s="113">
        <v>21</v>
      </c>
      <c r="T21" s="113">
        <v>17</v>
      </c>
      <c r="U21" s="113">
        <v>21</v>
      </c>
      <c r="V21" s="113">
        <v>20</v>
      </c>
      <c r="W21" s="113">
        <v>20</v>
      </c>
      <c r="X21" s="113">
        <v>20</v>
      </c>
      <c r="Y21" s="113">
        <v>1</v>
      </c>
      <c r="Z21" s="113">
        <v>14</v>
      </c>
      <c r="AA21" s="113">
        <v>0</v>
      </c>
      <c r="AB21" s="113">
        <v>18</v>
      </c>
      <c r="AC21" s="113">
        <v>15</v>
      </c>
      <c r="AD21" s="113">
        <v>2</v>
      </c>
      <c r="AE21" s="113">
        <v>14</v>
      </c>
      <c r="AF21" s="113">
        <v>12</v>
      </c>
      <c r="AG21" s="113">
        <v>5</v>
      </c>
      <c r="AH21" s="113">
        <v>3</v>
      </c>
      <c r="AI21" s="113">
        <v>0</v>
      </c>
      <c r="AJ21" s="141">
        <f t="shared" si="0"/>
        <v>233</v>
      </c>
      <c r="AK21" s="140">
        <f t="shared" si="1"/>
        <v>0.55476190476190479</v>
      </c>
      <c r="AL21" s="140">
        <f t="shared" si="2"/>
        <v>1</v>
      </c>
      <c r="AM21" s="140">
        <f t="shared" si="3"/>
        <v>0.44523809523809521</v>
      </c>
    </row>
    <row r="22" spans="1:39" ht="15.75" x14ac:dyDescent="0.25">
      <c r="A22" s="196"/>
      <c r="B22" s="13" t="s">
        <v>76</v>
      </c>
      <c r="C22" s="113">
        <v>26</v>
      </c>
      <c r="D22" s="84">
        <v>25</v>
      </c>
      <c r="E22" s="113">
        <v>25</v>
      </c>
      <c r="F22" s="86">
        <v>0</v>
      </c>
      <c r="G22" s="85">
        <v>2</v>
      </c>
      <c r="H22" s="85">
        <v>23</v>
      </c>
      <c r="I22" s="119">
        <v>0</v>
      </c>
      <c r="J22" s="119">
        <v>0</v>
      </c>
      <c r="K22" s="113">
        <v>4</v>
      </c>
      <c r="L22" s="113">
        <v>7</v>
      </c>
      <c r="M22" s="113">
        <v>3</v>
      </c>
      <c r="N22" s="113">
        <v>5</v>
      </c>
      <c r="O22" s="113">
        <v>24</v>
      </c>
      <c r="P22" s="113">
        <v>7</v>
      </c>
      <c r="Q22" s="113">
        <v>17</v>
      </c>
      <c r="R22" s="113">
        <v>10</v>
      </c>
      <c r="S22" s="113">
        <v>21</v>
      </c>
      <c r="T22" s="113">
        <v>14</v>
      </c>
      <c r="U22" s="113">
        <v>24</v>
      </c>
      <c r="V22" s="113">
        <v>21</v>
      </c>
      <c r="W22" s="113">
        <v>25</v>
      </c>
      <c r="X22" s="113">
        <v>24</v>
      </c>
      <c r="Y22" s="113">
        <v>15</v>
      </c>
      <c r="Z22" s="113">
        <v>9</v>
      </c>
      <c r="AA22" s="113">
        <v>15</v>
      </c>
      <c r="AB22" s="113">
        <v>2</v>
      </c>
      <c r="AC22" s="113">
        <v>11</v>
      </c>
      <c r="AD22" s="113">
        <v>2</v>
      </c>
      <c r="AE22" s="113">
        <v>11</v>
      </c>
      <c r="AF22" s="113">
        <v>11</v>
      </c>
      <c r="AG22" s="113">
        <v>7</v>
      </c>
      <c r="AH22" s="113">
        <v>1</v>
      </c>
      <c r="AI22" s="113">
        <v>21</v>
      </c>
      <c r="AJ22" s="141">
        <f t="shared" si="0"/>
        <v>268</v>
      </c>
      <c r="AK22" s="140">
        <f t="shared" si="1"/>
        <v>0.53600000000000003</v>
      </c>
      <c r="AL22" s="140">
        <f t="shared" si="2"/>
        <v>0.92</v>
      </c>
      <c r="AM22" s="140">
        <f t="shared" si="3"/>
        <v>0.46399999999999997</v>
      </c>
    </row>
    <row r="23" spans="1:39" s="9" customFormat="1" ht="15.75" x14ac:dyDescent="0.25">
      <c r="A23" s="63" t="s">
        <v>117</v>
      </c>
      <c r="B23" s="68"/>
      <c r="C23" s="67">
        <f>SUM(C19:C22)</f>
        <v>102</v>
      </c>
      <c r="D23" s="79">
        <f t="shared" ref="D23:AI23" si="7">SUM(D19:D22)</f>
        <v>92</v>
      </c>
      <c r="E23" s="80">
        <f t="shared" si="7"/>
        <v>100</v>
      </c>
      <c r="F23" s="81">
        <f t="shared" si="7"/>
        <v>0</v>
      </c>
      <c r="G23" s="82">
        <f t="shared" si="7"/>
        <v>5</v>
      </c>
      <c r="H23" s="82">
        <f t="shared" si="7"/>
        <v>87</v>
      </c>
      <c r="I23" s="122">
        <f t="shared" si="7"/>
        <v>0</v>
      </c>
      <c r="J23" s="122">
        <f t="shared" si="7"/>
        <v>0</v>
      </c>
      <c r="K23" s="80">
        <f t="shared" si="7"/>
        <v>4</v>
      </c>
      <c r="L23" s="80">
        <f t="shared" si="7"/>
        <v>7</v>
      </c>
      <c r="M23" s="80">
        <f t="shared" si="7"/>
        <v>3</v>
      </c>
      <c r="N23" s="80">
        <f t="shared" si="7"/>
        <v>5</v>
      </c>
      <c r="O23" s="80">
        <f t="shared" si="7"/>
        <v>87</v>
      </c>
      <c r="P23" s="80">
        <f t="shared" si="7"/>
        <v>24</v>
      </c>
      <c r="Q23" s="80">
        <f t="shared" si="7"/>
        <v>64</v>
      </c>
      <c r="R23" s="80">
        <f t="shared" si="7"/>
        <v>41</v>
      </c>
      <c r="S23" s="80">
        <f t="shared" si="7"/>
        <v>82</v>
      </c>
      <c r="T23" s="80">
        <f t="shared" si="7"/>
        <v>54</v>
      </c>
      <c r="U23" s="80">
        <f t="shared" si="7"/>
        <v>91</v>
      </c>
      <c r="V23" s="80">
        <f t="shared" si="7"/>
        <v>79</v>
      </c>
      <c r="W23" s="80">
        <f t="shared" si="7"/>
        <v>88</v>
      </c>
      <c r="X23" s="80">
        <f t="shared" si="7"/>
        <v>70</v>
      </c>
      <c r="Y23" s="80">
        <f t="shared" si="7"/>
        <v>26</v>
      </c>
      <c r="Z23" s="80">
        <f t="shared" si="7"/>
        <v>55</v>
      </c>
      <c r="AA23" s="80">
        <f t="shared" si="7"/>
        <v>23</v>
      </c>
      <c r="AB23" s="80">
        <f t="shared" si="7"/>
        <v>45</v>
      </c>
      <c r="AC23" s="80">
        <f t="shared" si="7"/>
        <v>42</v>
      </c>
      <c r="AD23" s="80">
        <f t="shared" si="7"/>
        <v>18</v>
      </c>
      <c r="AE23" s="80">
        <f t="shared" si="7"/>
        <v>44</v>
      </c>
      <c r="AF23" s="80">
        <f t="shared" si="7"/>
        <v>41</v>
      </c>
      <c r="AG23" s="80">
        <f t="shared" si="7"/>
        <v>18</v>
      </c>
      <c r="AH23" s="80">
        <f t="shared" si="7"/>
        <v>18</v>
      </c>
      <c r="AI23" s="80">
        <f t="shared" si="7"/>
        <v>35</v>
      </c>
      <c r="AJ23" s="141">
        <f t="shared" si="0"/>
        <v>958</v>
      </c>
      <c r="AK23" s="140">
        <f t="shared" si="1"/>
        <v>0.52065217391304341</v>
      </c>
      <c r="AL23" s="140">
        <f t="shared" si="2"/>
        <v>0.94565217391304346</v>
      </c>
      <c r="AM23" s="140">
        <f t="shared" si="3"/>
        <v>0.47934782608695659</v>
      </c>
    </row>
    <row r="24" spans="1:39" s="12" customFormat="1" ht="15.75" x14ac:dyDescent="0.25">
      <c r="A24" s="194" t="s">
        <v>37</v>
      </c>
      <c r="B24" s="13" t="s">
        <v>79</v>
      </c>
      <c r="C24" s="106">
        <v>27</v>
      </c>
      <c r="D24" s="84">
        <v>25</v>
      </c>
      <c r="E24" s="106">
        <v>25</v>
      </c>
      <c r="F24" s="86">
        <v>0</v>
      </c>
      <c r="G24" s="85">
        <v>0</v>
      </c>
      <c r="H24" s="85">
        <v>25</v>
      </c>
      <c r="I24" s="119">
        <v>0</v>
      </c>
      <c r="J24" s="119">
        <v>0</v>
      </c>
      <c r="K24" s="106">
        <v>2</v>
      </c>
      <c r="L24" s="106">
        <v>4</v>
      </c>
      <c r="M24" s="106">
        <v>2</v>
      </c>
      <c r="N24" s="106">
        <v>2</v>
      </c>
      <c r="O24" s="106">
        <v>25</v>
      </c>
      <c r="P24" s="106">
        <v>6</v>
      </c>
      <c r="Q24" s="106">
        <v>17</v>
      </c>
      <c r="R24" s="106">
        <v>8</v>
      </c>
      <c r="S24" s="106">
        <v>24</v>
      </c>
      <c r="T24" s="106">
        <v>25</v>
      </c>
      <c r="U24" s="106">
        <v>24</v>
      </c>
      <c r="V24" s="106">
        <v>25</v>
      </c>
      <c r="W24" s="106">
        <v>24</v>
      </c>
      <c r="X24" s="106">
        <v>24</v>
      </c>
      <c r="Y24" s="106">
        <v>6</v>
      </c>
      <c r="Z24" s="106">
        <v>19</v>
      </c>
      <c r="AA24" s="106">
        <v>2</v>
      </c>
      <c r="AB24" s="106">
        <v>21</v>
      </c>
      <c r="AC24" s="106">
        <v>11</v>
      </c>
      <c r="AD24" s="106">
        <v>7</v>
      </c>
      <c r="AE24" s="106">
        <v>14</v>
      </c>
      <c r="AF24" s="106">
        <v>8</v>
      </c>
      <c r="AG24" s="106">
        <v>8</v>
      </c>
      <c r="AH24" s="106">
        <v>3</v>
      </c>
      <c r="AI24" s="106">
        <v>9</v>
      </c>
      <c r="AJ24" s="141">
        <f t="shared" si="0"/>
        <v>285</v>
      </c>
      <c r="AK24" s="140">
        <f t="shared" si="1"/>
        <v>0.56999999999999995</v>
      </c>
      <c r="AL24" s="140">
        <f t="shared" si="2"/>
        <v>1</v>
      </c>
      <c r="AM24" s="140">
        <f t="shared" si="3"/>
        <v>0.43000000000000005</v>
      </c>
    </row>
    <row r="25" spans="1:39" s="12" customFormat="1" ht="15.75" x14ac:dyDescent="0.25">
      <c r="A25" s="195"/>
      <c r="B25" s="13" t="s">
        <v>74</v>
      </c>
      <c r="C25" s="106">
        <v>26</v>
      </c>
      <c r="D25" s="84">
        <v>26</v>
      </c>
      <c r="E25" s="106">
        <v>26</v>
      </c>
      <c r="F25" s="86">
        <v>0</v>
      </c>
      <c r="G25" s="85">
        <v>0</v>
      </c>
      <c r="H25" s="85">
        <v>26</v>
      </c>
      <c r="I25" s="119">
        <v>4</v>
      </c>
      <c r="J25" s="119">
        <v>4</v>
      </c>
      <c r="K25" s="106">
        <v>3</v>
      </c>
      <c r="L25" s="106">
        <v>1</v>
      </c>
      <c r="M25" s="106">
        <v>3</v>
      </c>
      <c r="N25" s="106">
        <v>1</v>
      </c>
      <c r="O25" s="106">
        <v>26</v>
      </c>
      <c r="P25" s="106">
        <v>13</v>
      </c>
      <c r="Q25" s="106">
        <v>13</v>
      </c>
      <c r="R25" s="106">
        <v>25</v>
      </c>
      <c r="S25" s="106">
        <v>25</v>
      </c>
      <c r="T25" s="106">
        <v>25</v>
      </c>
      <c r="U25" s="106">
        <v>25</v>
      </c>
      <c r="V25" s="106">
        <v>25</v>
      </c>
      <c r="W25" s="106">
        <v>26</v>
      </c>
      <c r="X25" s="106">
        <v>26</v>
      </c>
      <c r="Y25" s="106">
        <v>9</v>
      </c>
      <c r="Z25" s="106">
        <v>17</v>
      </c>
      <c r="AA25" s="106">
        <v>4</v>
      </c>
      <c r="AB25" s="106">
        <v>22</v>
      </c>
      <c r="AC25" s="106">
        <v>3</v>
      </c>
      <c r="AD25" s="106">
        <v>17</v>
      </c>
      <c r="AE25" s="106">
        <v>20</v>
      </c>
      <c r="AF25" s="106">
        <v>4</v>
      </c>
      <c r="AG25" s="106">
        <v>16</v>
      </c>
      <c r="AH25" s="106">
        <v>7</v>
      </c>
      <c r="AI25" s="106">
        <v>15</v>
      </c>
      <c r="AJ25" s="141">
        <f t="shared" si="0"/>
        <v>337</v>
      </c>
      <c r="AK25" s="140">
        <f t="shared" si="1"/>
        <v>0.64807692307692311</v>
      </c>
      <c r="AL25" s="140">
        <f t="shared" si="2"/>
        <v>1</v>
      </c>
      <c r="AM25" s="140">
        <f t="shared" si="3"/>
        <v>0.35192307692307689</v>
      </c>
    </row>
    <row r="26" spans="1:39" ht="15.75" x14ac:dyDescent="0.25">
      <c r="A26" s="196"/>
      <c r="B26" s="13" t="s">
        <v>75</v>
      </c>
      <c r="C26" s="106">
        <v>26</v>
      </c>
      <c r="D26" s="84">
        <v>26</v>
      </c>
      <c r="E26" s="106">
        <v>26</v>
      </c>
      <c r="F26" s="86">
        <v>0</v>
      </c>
      <c r="G26" s="85">
        <v>0</v>
      </c>
      <c r="H26" s="85">
        <v>26</v>
      </c>
      <c r="I26" s="119">
        <v>4</v>
      </c>
      <c r="J26" s="119">
        <v>4</v>
      </c>
      <c r="K26" s="106">
        <v>3</v>
      </c>
      <c r="L26" s="106">
        <v>1</v>
      </c>
      <c r="M26" s="106">
        <v>3</v>
      </c>
      <c r="N26" s="106">
        <v>1</v>
      </c>
      <c r="O26" s="106">
        <v>26</v>
      </c>
      <c r="P26" s="106">
        <v>13</v>
      </c>
      <c r="Q26" s="106">
        <v>13</v>
      </c>
      <c r="R26" s="106">
        <v>25</v>
      </c>
      <c r="S26" s="106">
        <v>25</v>
      </c>
      <c r="T26" s="106">
        <v>25</v>
      </c>
      <c r="U26" s="106">
        <v>25</v>
      </c>
      <c r="V26" s="106">
        <v>25</v>
      </c>
      <c r="W26" s="106">
        <v>26</v>
      </c>
      <c r="X26" s="106">
        <v>26</v>
      </c>
      <c r="Y26" s="106">
        <v>9</v>
      </c>
      <c r="Z26" s="106">
        <v>17</v>
      </c>
      <c r="AA26" s="106">
        <v>4</v>
      </c>
      <c r="AB26" s="106">
        <v>22</v>
      </c>
      <c r="AC26" s="106">
        <v>3</v>
      </c>
      <c r="AD26" s="106">
        <v>17</v>
      </c>
      <c r="AE26" s="106">
        <v>20</v>
      </c>
      <c r="AF26" s="106">
        <v>4</v>
      </c>
      <c r="AG26" s="106">
        <v>16</v>
      </c>
      <c r="AH26" s="106">
        <v>0</v>
      </c>
      <c r="AI26" s="106">
        <v>8</v>
      </c>
      <c r="AJ26" s="141">
        <f t="shared" si="0"/>
        <v>323</v>
      </c>
      <c r="AK26" s="140">
        <f t="shared" si="1"/>
        <v>0.62115384615384606</v>
      </c>
      <c r="AL26" s="140">
        <f t="shared" si="2"/>
        <v>1</v>
      </c>
      <c r="AM26" s="140">
        <f t="shared" si="3"/>
        <v>0.37884615384615394</v>
      </c>
    </row>
    <row r="27" spans="1:39" s="12" customFormat="1" ht="15.75" x14ac:dyDescent="0.25">
      <c r="A27" s="63" t="s">
        <v>117</v>
      </c>
      <c r="B27" s="68"/>
      <c r="C27" s="67">
        <f>SUM(C24:C26)</f>
        <v>79</v>
      </c>
      <c r="D27" s="79">
        <f t="shared" ref="D27:AI27" si="8">SUM(D24:D26)</f>
        <v>77</v>
      </c>
      <c r="E27" s="80">
        <f t="shared" si="8"/>
        <v>77</v>
      </c>
      <c r="F27" s="81">
        <f t="shared" si="8"/>
        <v>0</v>
      </c>
      <c r="G27" s="82">
        <f t="shared" si="8"/>
        <v>0</v>
      </c>
      <c r="H27" s="82">
        <f t="shared" si="8"/>
        <v>77</v>
      </c>
      <c r="I27" s="122">
        <f t="shared" si="8"/>
        <v>8</v>
      </c>
      <c r="J27" s="122">
        <f t="shared" si="8"/>
        <v>8</v>
      </c>
      <c r="K27" s="80">
        <f t="shared" si="8"/>
        <v>8</v>
      </c>
      <c r="L27" s="80">
        <f t="shared" si="8"/>
        <v>6</v>
      </c>
      <c r="M27" s="80">
        <f t="shared" si="8"/>
        <v>8</v>
      </c>
      <c r="N27" s="80">
        <f t="shared" si="8"/>
        <v>4</v>
      </c>
      <c r="O27" s="80">
        <f t="shared" si="8"/>
        <v>77</v>
      </c>
      <c r="P27" s="80">
        <f t="shared" si="8"/>
        <v>32</v>
      </c>
      <c r="Q27" s="80">
        <f t="shared" si="8"/>
        <v>43</v>
      </c>
      <c r="R27" s="80">
        <f t="shared" si="8"/>
        <v>58</v>
      </c>
      <c r="S27" s="80">
        <f t="shared" si="8"/>
        <v>74</v>
      </c>
      <c r="T27" s="80">
        <f t="shared" si="8"/>
        <v>75</v>
      </c>
      <c r="U27" s="80">
        <f t="shared" si="8"/>
        <v>74</v>
      </c>
      <c r="V27" s="80">
        <f t="shared" si="8"/>
        <v>75</v>
      </c>
      <c r="W27" s="80">
        <f t="shared" si="8"/>
        <v>76</v>
      </c>
      <c r="X27" s="80">
        <f t="shared" si="8"/>
        <v>76</v>
      </c>
      <c r="Y27" s="80">
        <f t="shared" si="8"/>
        <v>24</v>
      </c>
      <c r="Z27" s="80">
        <f t="shared" si="8"/>
        <v>53</v>
      </c>
      <c r="AA27" s="80">
        <f t="shared" si="8"/>
        <v>10</v>
      </c>
      <c r="AB27" s="80">
        <f t="shared" si="8"/>
        <v>65</v>
      </c>
      <c r="AC27" s="80">
        <f t="shared" si="8"/>
        <v>17</v>
      </c>
      <c r="AD27" s="80">
        <f t="shared" si="8"/>
        <v>41</v>
      </c>
      <c r="AE27" s="80">
        <f t="shared" si="8"/>
        <v>54</v>
      </c>
      <c r="AF27" s="80">
        <f t="shared" si="8"/>
        <v>16</v>
      </c>
      <c r="AG27" s="80">
        <f t="shared" si="8"/>
        <v>40</v>
      </c>
      <c r="AH27" s="80">
        <f t="shared" si="8"/>
        <v>10</v>
      </c>
      <c r="AI27" s="80">
        <f t="shared" si="8"/>
        <v>32</v>
      </c>
      <c r="AJ27" s="141">
        <f t="shared" si="0"/>
        <v>945</v>
      </c>
      <c r="AK27" s="140">
        <f t="shared" si="1"/>
        <v>0.61363636363636365</v>
      </c>
      <c r="AL27" s="140">
        <f t="shared" si="2"/>
        <v>1</v>
      </c>
      <c r="AM27" s="140">
        <f t="shared" si="3"/>
        <v>0.38636363636363635</v>
      </c>
    </row>
    <row r="28" spans="1:39" s="12" customFormat="1" ht="15.75" x14ac:dyDescent="0.25">
      <c r="A28" s="194" t="s">
        <v>38</v>
      </c>
      <c r="B28" s="13" t="s">
        <v>79</v>
      </c>
      <c r="C28" s="83">
        <v>23</v>
      </c>
      <c r="D28" s="84">
        <v>23</v>
      </c>
      <c r="E28" s="83">
        <v>20</v>
      </c>
      <c r="F28" s="86">
        <v>0</v>
      </c>
      <c r="G28" s="85">
        <v>0</v>
      </c>
      <c r="H28" s="85">
        <v>23</v>
      </c>
      <c r="I28" s="119">
        <v>0</v>
      </c>
      <c r="J28" s="119">
        <v>0</v>
      </c>
      <c r="K28" s="83">
        <v>6</v>
      </c>
      <c r="L28" s="83">
        <v>1</v>
      </c>
      <c r="M28" s="83">
        <v>5</v>
      </c>
      <c r="N28" s="83">
        <v>1</v>
      </c>
      <c r="O28" s="83">
        <v>23</v>
      </c>
      <c r="P28" s="83">
        <v>2</v>
      </c>
      <c r="Q28" s="83">
        <v>19</v>
      </c>
      <c r="R28" s="83">
        <v>16</v>
      </c>
      <c r="S28" s="83">
        <v>21</v>
      </c>
      <c r="T28" s="83">
        <v>21</v>
      </c>
      <c r="U28" s="83">
        <v>22</v>
      </c>
      <c r="V28" s="83">
        <v>22</v>
      </c>
      <c r="W28" s="83">
        <v>23</v>
      </c>
      <c r="X28" s="83">
        <v>23</v>
      </c>
      <c r="Y28" s="83">
        <v>5</v>
      </c>
      <c r="Z28" s="83">
        <v>15</v>
      </c>
      <c r="AA28" s="83">
        <v>2</v>
      </c>
      <c r="AB28" s="83">
        <v>18</v>
      </c>
      <c r="AC28" s="83">
        <v>2</v>
      </c>
      <c r="AD28" s="83">
        <v>20</v>
      </c>
      <c r="AE28" s="83">
        <v>19</v>
      </c>
      <c r="AF28" s="83">
        <v>9</v>
      </c>
      <c r="AG28" s="83">
        <v>9</v>
      </c>
      <c r="AH28" s="83">
        <v>17</v>
      </c>
      <c r="AI28" s="83">
        <v>9</v>
      </c>
      <c r="AJ28" s="141">
        <f t="shared" si="0"/>
        <v>294</v>
      </c>
      <c r="AK28" s="140">
        <f t="shared" si="1"/>
        <v>0.63913043478260867</v>
      </c>
      <c r="AL28" s="140">
        <f t="shared" si="2"/>
        <v>1</v>
      </c>
      <c r="AM28" s="140">
        <f t="shared" si="3"/>
        <v>0.36086956521739133</v>
      </c>
    </row>
    <row r="29" spans="1:39" s="12" customFormat="1" ht="15.75" x14ac:dyDescent="0.25">
      <c r="A29" s="195"/>
      <c r="B29" s="13" t="s">
        <v>74</v>
      </c>
      <c r="C29" s="83">
        <v>25</v>
      </c>
      <c r="D29" s="84">
        <v>25</v>
      </c>
      <c r="E29" s="83">
        <v>21</v>
      </c>
      <c r="F29" s="86">
        <v>0</v>
      </c>
      <c r="G29" s="85">
        <v>0</v>
      </c>
      <c r="H29" s="85">
        <v>25</v>
      </c>
      <c r="I29" s="119">
        <v>0</v>
      </c>
      <c r="J29" s="119">
        <v>0</v>
      </c>
      <c r="K29" s="83">
        <v>6</v>
      </c>
      <c r="L29" s="83">
        <v>0</v>
      </c>
      <c r="M29" s="83">
        <v>4</v>
      </c>
      <c r="N29" s="83">
        <v>0</v>
      </c>
      <c r="O29" s="83">
        <v>25</v>
      </c>
      <c r="P29" s="83">
        <v>2</v>
      </c>
      <c r="Q29" s="83">
        <v>21</v>
      </c>
      <c r="R29" s="83">
        <v>24</v>
      </c>
      <c r="S29" s="83">
        <v>21</v>
      </c>
      <c r="T29" s="83">
        <v>24</v>
      </c>
      <c r="U29" s="83">
        <v>25</v>
      </c>
      <c r="V29" s="83">
        <v>24</v>
      </c>
      <c r="W29" s="83">
        <v>23</v>
      </c>
      <c r="X29" s="83">
        <v>25</v>
      </c>
      <c r="Y29" s="83">
        <v>0</v>
      </c>
      <c r="Z29" s="83">
        <v>22</v>
      </c>
      <c r="AA29" s="83">
        <v>0</v>
      </c>
      <c r="AB29" s="83">
        <v>19</v>
      </c>
      <c r="AC29" s="83">
        <v>4</v>
      </c>
      <c r="AD29" s="83">
        <v>17</v>
      </c>
      <c r="AE29" s="83">
        <v>13</v>
      </c>
      <c r="AF29" s="83">
        <v>4</v>
      </c>
      <c r="AG29" s="83">
        <v>5</v>
      </c>
      <c r="AH29" s="83">
        <v>12</v>
      </c>
      <c r="AI29" s="83">
        <v>4</v>
      </c>
      <c r="AJ29" s="141">
        <f t="shared" si="0"/>
        <v>289</v>
      </c>
      <c r="AK29" s="140">
        <f t="shared" si="1"/>
        <v>0.57799999999999996</v>
      </c>
      <c r="AL29" s="140">
        <f t="shared" si="2"/>
        <v>1</v>
      </c>
      <c r="AM29" s="140">
        <f t="shared" si="3"/>
        <v>0.42200000000000004</v>
      </c>
    </row>
    <row r="30" spans="1:39" s="12" customFormat="1" ht="15.75" x14ac:dyDescent="0.25">
      <c r="A30" s="196"/>
      <c r="B30" s="13" t="s">
        <v>75</v>
      </c>
      <c r="C30" s="83">
        <v>24</v>
      </c>
      <c r="D30" s="84">
        <v>24</v>
      </c>
      <c r="E30" s="83">
        <v>18</v>
      </c>
      <c r="F30" s="86">
        <v>0</v>
      </c>
      <c r="G30" s="85">
        <v>0</v>
      </c>
      <c r="H30" s="85">
        <v>24</v>
      </c>
      <c r="I30" s="119">
        <v>0</v>
      </c>
      <c r="J30" s="119">
        <v>0</v>
      </c>
      <c r="K30" s="83">
        <v>6</v>
      </c>
      <c r="L30" s="83">
        <v>0</v>
      </c>
      <c r="M30" s="83">
        <v>5</v>
      </c>
      <c r="N30" s="83">
        <v>0</v>
      </c>
      <c r="O30" s="83">
        <v>23</v>
      </c>
      <c r="P30" s="83">
        <v>4</v>
      </c>
      <c r="Q30" s="83">
        <v>18</v>
      </c>
      <c r="R30" s="83">
        <v>15</v>
      </c>
      <c r="S30" s="83">
        <v>23</v>
      </c>
      <c r="T30" s="83">
        <v>17</v>
      </c>
      <c r="U30" s="83">
        <v>20</v>
      </c>
      <c r="V30" s="83">
        <v>24</v>
      </c>
      <c r="W30" s="83">
        <v>21</v>
      </c>
      <c r="X30" s="83">
        <v>22</v>
      </c>
      <c r="Y30" s="83">
        <v>6</v>
      </c>
      <c r="Z30" s="83">
        <v>16</v>
      </c>
      <c r="AA30" s="83">
        <v>0</v>
      </c>
      <c r="AB30" s="83">
        <v>21</v>
      </c>
      <c r="AC30" s="83">
        <v>12</v>
      </c>
      <c r="AD30" s="83">
        <v>7</v>
      </c>
      <c r="AE30" s="83">
        <v>11</v>
      </c>
      <c r="AF30" s="83">
        <v>8</v>
      </c>
      <c r="AG30" s="83">
        <v>4</v>
      </c>
      <c r="AH30" s="83">
        <v>3</v>
      </c>
      <c r="AI30" s="83">
        <v>3</v>
      </c>
      <c r="AJ30" s="141">
        <f t="shared" si="0"/>
        <v>255</v>
      </c>
      <c r="AK30" s="140">
        <f t="shared" si="1"/>
        <v>0.53125</v>
      </c>
      <c r="AL30" s="140">
        <f t="shared" si="2"/>
        <v>1</v>
      </c>
      <c r="AM30" s="140">
        <f t="shared" si="3"/>
        <v>0.46875</v>
      </c>
    </row>
    <row r="31" spans="1:39" ht="15.75" x14ac:dyDescent="0.25">
      <c r="A31" s="63" t="s">
        <v>117</v>
      </c>
      <c r="B31" s="68"/>
      <c r="C31" s="67">
        <f>SUM(C28:C30)</f>
        <v>72</v>
      </c>
      <c r="D31" s="79">
        <f t="shared" ref="D31:AI31" si="9">SUM(D28:D30)</f>
        <v>72</v>
      </c>
      <c r="E31" s="80">
        <f t="shared" si="9"/>
        <v>59</v>
      </c>
      <c r="F31" s="81">
        <f t="shared" si="9"/>
        <v>0</v>
      </c>
      <c r="G31" s="82">
        <f t="shared" si="9"/>
        <v>0</v>
      </c>
      <c r="H31" s="82">
        <f t="shared" si="9"/>
        <v>72</v>
      </c>
      <c r="I31" s="122">
        <f t="shared" si="9"/>
        <v>0</v>
      </c>
      <c r="J31" s="122">
        <f t="shared" si="9"/>
        <v>0</v>
      </c>
      <c r="K31" s="80">
        <f t="shared" si="9"/>
        <v>18</v>
      </c>
      <c r="L31" s="80">
        <f t="shared" si="9"/>
        <v>1</v>
      </c>
      <c r="M31" s="80">
        <f t="shared" si="9"/>
        <v>14</v>
      </c>
      <c r="N31" s="80">
        <f t="shared" si="9"/>
        <v>1</v>
      </c>
      <c r="O31" s="80">
        <f t="shared" si="9"/>
        <v>71</v>
      </c>
      <c r="P31" s="80">
        <f t="shared" si="9"/>
        <v>8</v>
      </c>
      <c r="Q31" s="80">
        <f t="shared" si="9"/>
        <v>58</v>
      </c>
      <c r="R31" s="80">
        <f t="shared" si="9"/>
        <v>55</v>
      </c>
      <c r="S31" s="80">
        <f t="shared" si="9"/>
        <v>65</v>
      </c>
      <c r="T31" s="80">
        <f t="shared" si="9"/>
        <v>62</v>
      </c>
      <c r="U31" s="80">
        <f t="shared" si="9"/>
        <v>67</v>
      </c>
      <c r="V31" s="80">
        <f t="shared" si="9"/>
        <v>70</v>
      </c>
      <c r="W31" s="80">
        <f t="shared" si="9"/>
        <v>67</v>
      </c>
      <c r="X31" s="80">
        <f t="shared" si="9"/>
        <v>70</v>
      </c>
      <c r="Y31" s="80">
        <f t="shared" si="9"/>
        <v>11</v>
      </c>
      <c r="Z31" s="80">
        <f t="shared" si="9"/>
        <v>53</v>
      </c>
      <c r="AA31" s="80">
        <f t="shared" si="9"/>
        <v>2</v>
      </c>
      <c r="AB31" s="80">
        <f t="shared" si="9"/>
        <v>58</v>
      </c>
      <c r="AC31" s="80">
        <f t="shared" si="9"/>
        <v>18</v>
      </c>
      <c r="AD31" s="80">
        <f t="shared" si="9"/>
        <v>44</v>
      </c>
      <c r="AE31" s="80">
        <f t="shared" si="9"/>
        <v>43</v>
      </c>
      <c r="AF31" s="80">
        <f t="shared" si="9"/>
        <v>21</v>
      </c>
      <c r="AG31" s="80">
        <f t="shared" si="9"/>
        <v>18</v>
      </c>
      <c r="AH31" s="80">
        <f t="shared" si="9"/>
        <v>32</v>
      </c>
      <c r="AI31" s="80">
        <f t="shared" si="9"/>
        <v>16</v>
      </c>
      <c r="AJ31" s="141">
        <f t="shared" si="0"/>
        <v>838</v>
      </c>
      <c r="AK31" s="140">
        <f t="shared" si="1"/>
        <v>0.58194444444444438</v>
      </c>
      <c r="AL31" s="140">
        <f t="shared" si="2"/>
        <v>1</v>
      </c>
      <c r="AM31" s="140">
        <f t="shared" si="3"/>
        <v>0.41805555555555562</v>
      </c>
    </row>
    <row r="32" spans="1:39" s="12" customFormat="1" ht="15.75" x14ac:dyDescent="0.25">
      <c r="A32" s="194" t="s">
        <v>39</v>
      </c>
      <c r="B32" s="13" t="s">
        <v>79</v>
      </c>
      <c r="C32" s="106">
        <v>25</v>
      </c>
      <c r="D32" s="84">
        <v>25</v>
      </c>
      <c r="E32" s="106">
        <v>19</v>
      </c>
      <c r="F32" s="86">
        <v>1</v>
      </c>
      <c r="G32" s="85">
        <v>2</v>
      </c>
      <c r="H32" s="85">
        <v>22</v>
      </c>
      <c r="I32" s="119">
        <v>2</v>
      </c>
      <c r="J32" s="119">
        <v>2</v>
      </c>
      <c r="K32" s="106">
        <v>0</v>
      </c>
      <c r="L32" s="106">
        <v>10</v>
      </c>
      <c r="M32" s="106">
        <v>0</v>
      </c>
      <c r="N32" s="106">
        <v>10</v>
      </c>
      <c r="O32" s="106">
        <v>25</v>
      </c>
      <c r="P32" s="106">
        <v>6</v>
      </c>
      <c r="Q32" s="106">
        <v>12</v>
      </c>
      <c r="R32" s="106">
        <v>12</v>
      </c>
      <c r="S32" s="106">
        <v>24</v>
      </c>
      <c r="T32" s="106">
        <v>13</v>
      </c>
      <c r="U32" s="106">
        <v>23</v>
      </c>
      <c r="V32" s="106">
        <v>17</v>
      </c>
      <c r="W32" s="106">
        <v>20</v>
      </c>
      <c r="X32" s="106">
        <v>19</v>
      </c>
      <c r="Y32" s="106">
        <v>6</v>
      </c>
      <c r="Z32" s="106">
        <v>15</v>
      </c>
      <c r="AA32" s="106">
        <v>6</v>
      </c>
      <c r="AB32" s="106">
        <v>15</v>
      </c>
      <c r="AC32" s="106">
        <v>13</v>
      </c>
      <c r="AD32" s="106">
        <v>6</v>
      </c>
      <c r="AE32" s="106">
        <v>21</v>
      </c>
      <c r="AF32" s="106">
        <v>13</v>
      </c>
      <c r="AG32" s="106">
        <v>7</v>
      </c>
      <c r="AH32" s="106">
        <v>1</v>
      </c>
      <c r="AI32" s="106">
        <v>18</v>
      </c>
      <c r="AJ32" s="141">
        <f t="shared" si="0"/>
        <v>267</v>
      </c>
      <c r="AK32" s="140">
        <f t="shared" si="1"/>
        <v>0.53400000000000003</v>
      </c>
      <c r="AL32" s="140">
        <f t="shared" si="2"/>
        <v>0.88</v>
      </c>
      <c r="AM32" s="140">
        <f t="shared" si="3"/>
        <v>0.46599999999999997</v>
      </c>
    </row>
    <row r="33" spans="1:39" s="12" customFormat="1" ht="15.75" x14ac:dyDescent="0.25">
      <c r="A33" s="196"/>
      <c r="B33" s="13" t="s">
        <v>74</v>
      </c>
      <c r="C33" s="106">
        <v>25</v>
      </c>
      <c r="D33" s="84">
        <v>24</v>
      </c>
      <c r="E33" s="106">
        <v>23</v>
      </c>
      <c r="F33" s="86">
        <v>0</v>
      </c>
      <c r="G33" s="85">
        <v>0</v>
      </c>
      <c r="H33" s="85">
        <v>24</v>
      </c>
      <c r="I33" s="119">
        <v>2</v>
      </c>
      <c r="J33" s="119">
        <v>2</v>
      </c>
      <c r="K33" s="106">
        <v>0</v>
      </c>
      <c r="L33" s="106">
        <v>10</v>
      </c>
      <c r="M33" s="106">
        <v>0</v>
      </c>
      <c r="N33" s="106">
        <v>10</v>
      </c>
      <c r="O33" s="106">
        <v>24</v>
      </c>
      <c r="P33" s="106">
        <v>1</v>
      </c>
      <c r="Q33" s="106">
        <v>17</v>
      </c>
      <c r="R33" s="106">
        <v>16</v>
      </c>
      <c r="S33" s="106">
        <v>23</v>
      </c>
      <c r="T33" s="106">
        <v>21</v>
      </c>
      <c r="U33" s="106">
        <v>20</v>
      </c>
      <c r="V33" s="106">
        <v>20</v>
      </c>
      <c r="W33" s="106">
        <v>21</v>
      </c>
      <c r="X33" s="106">
        <v>20</v>
      </c>
      <c r="Y33" s="106">
        <v>10</v>
      </c>
      <c r="Z33" s="106">
        <v>14</v>
      </c>
      <c r="AA33" s="106">
        <v>7</v>
      </c>
      <c r="AB33" s="106">
        <v>14</v>
      </c>
      <c r="AC33" s="106">
        <v>5</v>
      </c>
      <c r="AD33" s="106">
        <v>8</v>
      </c>
      <c r="AE33" s="106">
        <v>21</v>
      </c>
      <c r="AF33" s="106">
        <v>3</v>
      </c>
      <c r="AG33" s="106">
        <v>17</v>
      </c>
      <c r="AH33" s="106">
        <v>0</v>
      </c>
      <c r="AI33" s="106">
        <v>20</v>
      </c>
      <c r="AJ33" s="141">
        <f t="shared" si="0"/>
        <v>278</v>
      </c>
      <c r="AK33" s="140">
        <f t="shared" si="1"/>
        <v>0.57916666666666672</v>
      </c>
      <c r="AL33" s="140">
        <f t="shared" si="2"/>
        <v>1</v>
      </c>
      <c r="AM33" s="140">
        <f t="shared" si="3"/>
        <v>0.42083333333333328</v>
      </c>
    </row>
    <row r="34" spans="1:39" ht="15.75" x14ac:dyDescent="0.25">
      <c r="A34" s="63" t="s">
        <v>117</v>
      </c>
      <c r="B34" s="68"/>
      <c r="C34" s="67">
        <f>SUM(C32:C33)</f>
        <v>50</v>
      </c>
      <c r="D34" s="79">
        <f t="shared" ref="D34:AI34" si="10">SUM(D32:D33)</f>
        <v>49</v>
      </c>
      <c r="E34" s="80">
        <f t="shared" si="10"/>
        <v>42</v>
      </c>
      <c r="F34" s="81">
        <f t="shared" si="10"/>
        <v>1</v>
      </c>
      <c r="G34" s="82">
        <f t="shared" si="10"/>
        <v>2</v>
      </c>
      <c r="H34" s="82">
        <f t="shared" si="10"/>
        <v>46</v>
      </c>
      <c r="I34" s="122">
        <f t="shared" si="10"/>
        <v>4</v>
      </c>
      <c r="J34" s="122">
        <f t="shared" si="10"/>
        <v>4</v>
      </c>
      <c r="K34" s="80">
        <f t="shared" si="10"/>
        <v>0</v>
      </c>
      <c r="L34" s="80">
        <f t="shared" si="10"/>
        <v>20</v>
      </c>
      <c r="M34" s="80">
        <f t="shared" si="10"/>
        <v>0</v>
      </c>
      <c r="N34" s="80">
        <f t="shared" si="10"/>
        <v>20</v>
      </c>
      <c r="O34" s="80">
        <f t="shared" si="10"/>
        <v>49</v>
      </c>
      <c r="P34" s="80">
        <f t="shared" si="10"/>
        <v>7</v>
      </c>
      <c r="Q34" s="80">
        <f t="shared" si="10"/>
        <v>29</v>
      </c>
      <c r="R34" s="80">
        <f t="shared" si="10"/>
        <v>28</v>
      </c>
      <c r="S34" s="80">
        <f t="shared" si="10"/>
        <v>47</v>
      </c>
      <c r="T34" s="80">
        <f t="shared" si="10"/>
        <v>34</v>
      </c>
      <c r="U34" s="80">
        <f t="shared" si="10"/>
        <v>43</v>
      </c>
      <c r="V34" s="80">
        <f t="shared" si="10"/>
        <v>37</v>
      </c>
      <c r="W34" s="80">
        <f t="shared" si="10"/>
        <v>41</v>
      </c>
      <c r="X34" s="80">
        <f t="shared" si="10"/>
        <v>39</v>
      </c>
      <c r="Y34" s="80">
        <f t="shared" si="10"/>
        <v>16</v>
      </c>
      <c r="Z34" s="80">
        <f t="shared" si="10"/>
        <v>29</v>
      </c>
      <c r="AA34" s="80">
        <f t="shared" si="10"/>
        <v>13</v>
      </c>
      <c r="AB34" s="80">
        <f t="shared" si="10"/>
        <v>29</v>
      </c>
      <c r="AC34" s="80">
        <f t="shared" si="10"/>
        <v>18</v>
      </c>
      <c r="AD34" s="80">
        <f t="shared" si="10"/>
        <v>14</v>
      </c>
      <c r="AE34" s="80">
        <f t="shared" si="10"/>
        <v>42</v>
      </c>
      <c r="AF34" s="80">
        <f t="shared" si="10"/>
        <v>16</v>
      </c>
      <c r="AG34" s="80">
        <f t="shared" si="10"/>
        <v>24</v>
      </c>
      <c r="AH34" s="80">
        <f t="shared" si="10"/>
        <v>1</v>
      </c>
      <c r="AI34" s="80">
        <f t="shared" si="10"/>
        <v>38</v>
      </c>
      <c r="AJ34" s="141">
        <f t="shared" si="0"/>
        <v>545</v>
      </c>
      <c r="AK34" s="140">
        <f t="shared" si="1"/>
        <v>0.55612244897959184</v>
      </c>
      <c r="AL34" s="140">
        <f t="shared" si="2"/>
        <v>0.93877551020408168</v>
      </c>
      <c r="AM34" s="140">
        <f t="shared" si="3"/>
        <v>0.44387755102040816</v>
      </c>
    </row>
    <row r="35" spans="1:39" ht="15.75" x14ac:dyDescent="0.25">
      <c r="A35" s="194" t="s">
        <v>71</v>
      </c>
      <c r="B35" s="13" t="s">
        <v>79</v>
      </c>
      <c r="C35" s="87">
        <v>25</v>
      </c>
      <c r="D35" s="88">
        <v>22</v>
      </c>
      <c r="E35" s="87">
        <v>17</v>
      </c>
      <c r="F35" s="89">
        <v>0</v>
      </c>
      <c r="G35" s="90">
        <v>2</v>
      </c>
      <c r="H35" s="90">
        <v>20</v>
      </c>
      <c r="I35" s="123">
        <v>0</v>
      </c>
      <c r="J35" s="123">
        <v>0</v>
      </c>
      <c r="K35" s="87">
        <v>0</v>
      </c>
      <c r="L35" s="87">
        <v>7</v>
      </c>
      <c r="M35" s="87">
        <v>0</v>
      </c>
      <c r="N35" s="87">
        <v>7</v>
      </c>
      <c r="O35" s="87">
        <v>21</v>
      </c>
      <c r="P35" s="87">
        <v>6</v>
      </c>
      <c r="Q35" s="87">
        <v>15</v>
      </c>
      <c r="R35" s="87">
        <v>17</v>
      </c>
      <c r="S35" s="87">
        <v>20</v>
      </c>
      <c r="T35" s="87">
        <v>21</v>
      </c>
      <c r="U35" s="87">
        <v>19</v>
      </c>
      <c r="V35" s="87">
        <v>13</v>
      </c>
      <c r="W35" s="87">
        <v>20</v>
      </c>
      <c r="X35" s="87">
        <v>20</v>
      </c>
      <c r="Y35" s="87">
        <v>7</v>
      </c>
      <c r="Z35" s="87">
        <v>12</v>
      </c>
      <c r="AA35" s="87">
        <v>9</v>
      </c>
      <c r="AB35" s="87">
        <v>8</v>
      </c>
      <c r="AC35" s="87">
        <v>8</v>
      </c>
      <c r="AD35" s="87">
        <v>10</v>
      </c>
      <c r="AE35" s="87">
        <v>18</v>
      </c>
      <c r="AF35" s="87">
        <v>8</v>
      </c>
      <c r="AG35" s="87">
        <v>8</v>
      </c>
      <c r="AH35" s="87">
        <v>1</v>
      </c>
      <c r="AI35" s="87">
        <v>16</v>
      </c>
      <c r="AJ35" s="141">
        <f t="shared" si="0"/>
        <v>256</v>
      </c>
      <c r="AK35" s="140">
        <f t="shared" si="1"/>
        <v>0.5818181818181819</v>
      </c>
      <c r="AL35" s="140">
        <f t="shared" si="2"/>
        <v>0.90909090909090906</v>
      </c>
      <c r="AM35" s="140">
        <f t="shared" si="3"/>
        <v>0.4181818181818181</v>
      </c>
    </row>
    <row r="36" spans="1:39" s="12" customFormat="1" ht="15.75" x14ac:dyDescent="0.25">
      <c r="A36" s="195"/>
      <c r="B36" s="13" t="s">
        <v>74</v>
      </c>
      <c r="C36" s="87">
        <v>25</v>
      </c>
      <c r="D36" s="88">
        <v>24</v>
      </c>
      <c r="E36" s="87">
        <v>19</v>
      </c>
      <c r="F36" s="89">
        <v>0</v>
      </c>
      <c r="G36" s="90">
        <v>0</v>
      </c>
      <c r="H36" s="90">
        <v>24</v>
      </c>
      <c r="I36" s="123">
        <v>1</v>
      </c>
      <c r="J36" s="123">
        <v>1</v>
      </c>
      <c r="K36" s="87">
        <v>3</v>
      </c>
      <c r="L36" s="87">
        <v>5</v>
      </c>
      <c r="M36" s="87">
        <v>3</v>
      </c>
      <c r="N36" s="87">
        <v>5</v>
      </c>
      <c r="O36" s="87">
        <v>24</v>
      </c>
      <c r="P36" s="87">
        <v>3</v>
      </c>
      <c r="Q36" s="87">
        <v>20</v>
      </c>
      <c r="R36" s="87">
        <v>17</v>
      </c>
      <c r="S36" s="87">
        <v>22</v>
      </c>
      <c r="T36" s="87">
        <v>23</v>
      </c>
      <c r="U36" s="87">
        <v>24</v>
      </c>
      <c r="V36" s="87">
        <v>23</v>
      </c>
      <c r="W36" s="87">
        <v>24</v>
      </c>
      <c r="X36" s="87">
        <v>23</v>
      </c>
      <c r="Y36" s="87">
        <v>4</v>
      </c>
      <c r="Z36" s="87">
        <v>18</v>
      </c>
      <c r="AA36" s="87">
        <v>1</v>
      </c>
      <c r="AB36" s="87">
        <v>16</v>
      </c>
      <c r="AC36" s="87">
        <v>10</v>
      </c>
      <c r="AD36" s="87">
        <v>7</v>
      </c>
      <c r="AE36" s="87">
        <v>22</v>
      </c>
      <c r="AF36" s="87">
        <v>8</v>
      </c>
      <c r="AG36" s="87">
        <v>13</v>
      </c>
      <c r="AH36" s="87">
        <v>0</v>
      </c>
      <c r="AI36" s="87">
        <v>12</v>
      </c>
      <c r="AJ36" s="141">
        <f t="shared" si="0"/>
        <v>290</v>
      </c>
      <c r="AK36" s="140">
        <f t="shared" si="1"/>
        <v>0.60416666666666663</v>
      </c>
      <c r="AL36" s="140">
        <f t="shared" si="2"/>
        <v>1</v>
      </c>
      <c r="AM36" s="140">
        <f t="shared" si="3"/>
        <v>0.39583333333333337</v>
      </c>
    </row>
    <row r="37" spans="1:39" s="12" customFormat="1" ht="15.75" x14ac:dyDescent="0.25">
      <c r="A37" s="196"/>
      <c r="B37" s="13" t="s">
        <v>75</v>
      </c>
      <c r="C37" s="87">
        <v>22</v>
      </c>
      <c r="D37" s="88">
        <v>21</v>
      </c>
      <c r="E37" s="87">
        <v>11</v>
      </c>
      <c r="F37" s="89">
        <v>0</v>
      </c>
      <c r="G37" s="90">
        <v>4</v>
      </c>
      <c r="H37" s="90">
        <v>17</v>
      </c>
      <c r="I37" s="123">
        <v>4</v>
      </c>
      <c r="J37" s="123">
        <v>4</v>
      </c>
      <c r="K37" s="87">
        <v>6</v>
      </c>
      <c r="L37" s="87">
        <v>4</v>
      </c>
      <c r="M37" s="87">
        <v>6</v>
      </c>
      <c r="N37" s="87">
        <v>4</v>
      </c>
      <c r="O37" s="87">
        <v>18</v>
      </c>
      <c r="P37" s="87">
        <v>13</v>
      </c>
      <c r="Q37" s="87">
        <v>8</v>
      </c>
      <c r="R37" s="87">
        <v>11</v>
      </c>
      <c r="S37" s="87">
        <v>20</v>
      </c>
      <c r="T37" s="87">
        <v>14</v>
      </c>
      <c r="U37" s="87">
        <v>18</v>
      </c>
      <c r="V37" s="87">
        <v>17</v>
      </c>
      <c r="W37" s="87">
        <v>21</v>
      </c>
      <c r="X37" s="87">
        <v>14</v>
      </c>
      <c r="Y37" s="87">
        <v>12</v>
      </c>
      <c r="Z37" s="87">
        <v>8</v>
      </c>
      <c r="AA37" s="87">
        <v>2</v>
      </c>
      <c r="AB37" s="87">
        <v>17</v>
      </c>
      <c r="AC37" s="87">
        <v>6</v>
      </c>
      <c r="AD37" s="87">
        <v>1</v>
      </c>
      <c r="AE37" s="87">
        <v>7</v>
      </c>
      <c r="AF37" s="87">
        <v>2</v>
      </c>
      <c r="AG37" s="87">
        <v>0</v>
      </c>
      <c r="AH37" s="87">
        <v>10</v>
      </c>
      <c r="AI37" s="87">
        <v>3</v>
      </c>
      <c r="AJ37" s="141">
        <f t="shared" si="0"/>
        <v>204</v>
      </c>
      <c r="AK37" s="140">
        <f t="shared" si="1"/>
        <v>0.48571428571428565</v>
      </c>
      <c r="AL37" s="140">
        <f t="shared" si="2"/>
        <v>0.80952380952380953</v>
      </c>
      <c r="AM37" s="140">
        <f t="shared" si="3"/>
        <v>0.51428571428571435</v>
      </c>
    </row>
    <row r="38" spans="1:39" s="12" customFormat="1" ht="15.75" x14ac:dyDescent="0.25">
      <c r="A38" s="63" t="s">
        <v>117</v>
      </c>
      <c r="B38" s="68"/>
      <c r="C38" s="67">
        <f>SUM(C35:C37)</f>
        <v>72</v>
      </c>
      <c r="D38" s="79">
        <f t="shared" ref="D38:AI38" si="11">SUM(D35:D37)</f>
        <v>67</v>
      </c>
      <c r="E38" s="80">
        <f t="shared" si="11"/>
        <v>47</v>
      </c>
      <c r="F38" s="81">
        <f t="shared" si="11"/>
        <v>0</v>
      </c>
      <c r="G38" s="82">
        <f t="shared" si="11"/>
        <v>6</v>
      </c>
      <c r="H38" s="82">
        <f t="shared" si="11"/>
        <v>61</v>
      </c>
      <c r="I38" s="122">
        <f t="shared" si="11"/>
        <v>5</v>
      </c>
      <c r="J38" s="122">
        <f t="shared" si="11"/>
        <v>5</v>
      </c>
      <c r="K38" s="80">
        <f t="shared" si="11"/>
        <v>9</v>
      </c>
      <c r="L38" s="80">
        <f t="shared" si="11"/>
        <v>16</v>
      </c>
      <c r="M38" s="80">
        <f t="shared" si="11"/>
        <v>9</v>
      </c>
      <c r="N38" s="80">
        <f t="shared" si="11"/>
        <v>16</v>
      </c>
      <c r="O38" s="80">
        <f t="shared" si="11"/>
        <v>63</v>
      </c>
      <c r="P38" s="80">
        <f t="shared" si="11"/>
        <v>22</v>
      </c>
      <c r="Q38" s="80">
        <f t="shared" si="11"/>
        <v>43</v>
      </c>
      <c r="R38" s="80">
        <f t="shared" si="11"/>
        <v>45</v>
      </c>
      <c r="S38" s="80">
        <f t="shared" si="11"/>
        <v>62</v>
      </c>
      <c r="T38" s="80">
        <f t="shared" si="11"/>
        <v>58</v>
      </c>
      <c r="U38" s="80">
        <f t="shared" si="11"/>
        <v>61</v>
      </c>
      <c r="V38" s="80">
        <f t="shared" si="11"/>
        <v>53</v>
      </c>
      <c r="W38" s="80">
        <f t="shared" si="11"/>
        <v>65</v>
      </c>
      <c r="X38" s="80">
        <f t="shared" si="11"/>
        <v>57</v>
      </c>
      <c r="Y38" s="80">
        <f t="shared" si="11"/>
        <v>23</v>
      </c>
      <c r="Z38" s="80">
        <f t="shared" si="11"/>
        <v>38</v>
      </c>
      <c r="AA38" s="80">
        <f t="shared" si="11"/>
        <v>12</v>
      </c>
      <c r="AB38" s="80">
        <f t="shared" si="11"/>
        <v>41</v>
      </c>
      <c r="AC38" s="80">
        <f t="shared" si="11"/>
        <v>24</v>
      </c>
      <c r="AD38" s="80">
        <f t="shared" si="11"/>
        <v>18</v>
      </c>
      <c r="AE38" s="80">
        <f t="shared" si="11"/>
        <v>47</v>
      </c>
      <c r="AF38" s="80">
        <f t="shared" si="11"/>
        <v>18</v>
      </c>
      <c r="AG38" s="80">
        <f t="shared" si="11"/>
        <v>21</v>
      </c>
      <c r="AH38" s="80">
        <f t="shared" si="11"/>
        <v>11</v>
      </c>
      <c r="AI38" s="80">
        <f t="shared" si="11"/>
        <v>31</v>
      </c>
      <c r="AJ38" s="141">
        <f t="shared" si="0"/>
        <v>750</v>
      </c>
      <c r="AK38" s="140">
        <f t="shared" si="1"/>
        <v>0.55970149253731338</v>
      </c>
      <c r="AL38" s="140">
        <f t="shared" si="2"/>
        <v>0.91044776119402981</v>
      </c>
      <c r="AM38" s="140">
        <f t="shared" si="3"/>
        <v>0.44029850746268662</v>
      </c>
    </row>
    <row r="39" spans="1:39" ht="15.75" x14ac:dyDescent="0.25">
      <c r="A39" s="194" t="s">
        <v>40</v>
      </c>
      <c r="B39" s="15" t="s">
        <v>80</v>
      </c>
      <c r="C39" s="87">
        <v>24</v>
      </c>
      <c r="D39" s="88">
        <v>23</v>
      </c>
      <c r="E39" s="87">
        <v>20</v>
      </c>
      <c r="F39" s="89">
        <v>2</v>
      </c>
      <c r="G39" s="90">
        <v>7</v>
      </c>
      <c r="H39" s="90">
        <v>14</v>
      </c>
      <c r="I39" s="123">
        <v>0</v>
      </c>
      <c r="J39" s="123">
        <v>0</v>
      </c>
      <c r="K39" s="87">
        <v>4</v>
      </c>
      <c r="L39" s="87"/>
      <c r="M39" s="87">
        <v>1</v>
      </c>
      <c r="N39" s="87"/>
      <c r="O39" s="87">
        <v>19</v>
      </c>
      <c r="P39" s="87">
        <v>5</v>
      </c>
      <c r="Q39" s="87">
        <v>14</v>
      </c>
      <c r="R39" s="87">
        <v>6</v>
      </c>
      <c r="S39" s="87">
        <v>19</v>
      </c>
      <c r="T39" s="87">
        <v>16</v>
      </c>
      <c r="U39" s="87">
        <v>20</v>
      </c>
      <c r="V39" s="87">
        <v>16</v>
      </c>
      <c r="W39" s="87">
        <v>17</v>
      </c>
      <c r="X39" s="87">
        <v>18</v>
      </c>
      <c r="Y39" s="87">
        <v>1</v>
      </c>
      <c r="Z39" s="87">
        <v>9</v>
      </c>
      <c r="AA39" s="87">
        <v>0</v>
      </c>
      <c r="AB39" s="87">
        <v>13</v>
      </c>
      <c r="AC39" s="87">
        <v>2</v>
      </c>
      <c r="AD39" s="87">
        <v>2</v>
      </c>
      <c r="AE39" s="87">
        <v>6</v>
      </c>
      <c r="AF39" s="87">
        <v>2</v>
      </c>
      <c r="AG39" s="87">
        <v>2</v>
      </c>
      <c r="AH39" s="87">
        <v>1</v>
      </c>
      <c r="AI39" s="87">
        <v>10</v>
      </c>
      <c r="AJ39" s="141">
        <f t="shared" si="0"/>
        <v>179</v>
      </c>
      <c r="AK39" s="140">
        <f t="shared" si="1"/>
        <v>0.38913043478260867</v>
      </c>
      <c r="AL39" s="140">
        <f t="shared" si="2"/>
        <v>0.60869565217391308</v>
      </c>
      <c r="AM39" s="140">
        <f t="shared" si="3"/>
        <v>0.61086956521739133</v>
      </c>
    </row>
    <row r="40" spans="1:39" s="12" customFormat="1" ht="15.75" x14ac:dyDescent="0.25">
      <c r="A40" s="195"/>
      <c r="B40" s="15" t="s">
        <v>81</v>
      </c>
      <c r="C40" s="87">
        <v>24</v>
      </c>
      <c r="D40" s="88">
        <v>24</v>
      </c>
      <c r="E40" s="87">
        <v>10</v>
      </c>
      <c r="F40" s="89">
        <v>0</v>
      </c>
      <c r="G40" s="90">
        <v>5</v>
      </c>
      <c r="H40" s="90">
        <v>19</v>
      </c>
      <c r="I40" s="123">
        <v>0</v>
      </c>
      <c r="J40" s="123">
        <v>0</v>
      </c>
      <c r="K40" s="87">
        <v>8</v>
      </c>
      <c r="L40" s="87">
        <v>6</v>
      </c>
      <c r="M40" s="87">
        <v>8</v>
      </c>
      <c r="N40" s="87">
        <v>6</v>
      </c>
      <c r="O40" s="87">
        <v>23</v>
      </c>
      <c r="P40" s="87">
        <v>8</v>
      </c>
      <c r="Q40" s="87">
        <v>14</v>
      </c>
      <c r="R40" s="87">
        <v>11</v>
      </c>
      <c r="S40" s="87">
        <v>20</v>
      </c>
      <c r="T40" s="87">
        <v>20</v>
      </c>
      <c r="U40" s="87">
        <v>22</v>
      </c>
      <c r="V40" s="87">
        <v>22</v>
      </c>
      <c r="W40" s="87">
        <v>23</v>
      </c>
      <c r="X40" s="87">
        <v>12</v>
      </c>
      <c r="Y40" s="87">
        <v>0</v>
      </c>
      <c r="Z40" s="87">
        <v>9</v>
      </c>
      <c r="AA40" s="87">
        <v>8</v>
      </c>
      <c r="AB40" s="87">
        <v>12</v>
      </c>
      <c r="AC40" s="87">
        <v>12</v>
      </c>
      <c r="AD40" s="87">
        <v>0</v>
      </c>
      <c r="AE40" s="87">
        <v>11</v>
      </c>
      <c r="AF40" s="87">
        <v>7</v>
      </c>
      <c r="AG40" s="87">
        <v>7</v>
      </c>
      <c r="AH40" s="87">
        <v>1</v>
      </c>
      <c r="AI40" s="87">
        <v>12</v>
      </c>
      <c r="AJ40" s="141">
        <f t="shared" si="0"/>
        <v>231</v>
      </c>
      <c r="AK40" s="140">
        <f t="shared" si="1"/>
        <v>0.48125000000000001</v>
      </c>
      <c r="AL40" s="140">
        <f t="shared" si="2"/>
        <v>0.79166666666666663</v>
      </c>
      <c r="AM40" s="140">
        <f t="shared" si="3"/>
        <v>0.51875000000000004</v>
      </c>
    </row>
    <row r="41" spans="1:39" s="12" customFormat="1" ht="15.75" x14ac:dyDescent="0.25">
      <c r="A41" s="195"/>
      <c r="B41" s="15" t="s">
        <v>82</v>
      </c>
      <c r="C41" s="87">
        <v>24</v>
      </c>
      <c r="D41" s="88">
        <v>24</v>
      </c>
      <c r="E41" s="87">
        <v>14</v>
      </c>
      <c r="F41" s="89">
        <v>1</v>
      </c>
      <c r="G41" s="90">
        <v>10</v>
      </c>
      <c r="H41" s="90">
        <v>13</v>
      </c>
      <c r="I41" s="123">
        <v>7</v>
      </c>
      <c r="J41" s="123">
        <v>6</v>
      </c>
      <c r="K41" s="87">
        <v>7</v>
      </c>
      <c r="L41" s="87">
        <v>7</v>
      </c>
      <c r="M41" s="87">
        <v>6</v>
      </c>
      <c r="N41" s="87">
        <v>6</v>
      </c>
      <c r="O41" s="87">
        <v>21</v>
      </c>
      <c r="P41" s="87">
        <v>12</v>
      </c>
      <c r="Q41" s="87">
        <v>10</v>
      </c>
      <c r="R41" s="87">
        <v>10</v>
      </c>
      <c r="S41" s="87">
        <v>20</v>
      </c>
      <c r="T41" s="87">
        <v>12</v>
      </c>
      <c r="U41" s="87">
        <v>20</v>
      </c>
      <c r="V41" s="87">
        <v>18</v>
      </c>
      <c r="W41" s="87">
        <v>22</v>
      </c>
      <c r="X41" s="87">
        <v>16</v>
      </c>
      <c r="Y41" s="87">
        <v>8</v>
      </c>
      <c r="Z41" s="87">
        <v>12</v>
      </c>
      <c r="AA41" s="87">
        <v>7</v>
      </c>
      <c r="AB41" s="87">
        <v>15</v>
      </c>
      <c r="AC41" s="87">
        <v>12</v>
      </c>
      <c r="AD41" s="87">
        <v>3</v>
      </c>
      <c r="AE41" s="87">
        <v>10</v>
      </c>
      <c r="AF41" s="87">
        <v>2</v>
      </c>
      <c r="AG41" s="87">
        <v>5</v>
      </c>
      <c r="AH41" s="87">
        <v>10</v>
      </c>
      <c r="AI41" s="87">
        <v>4</v>
      </c>
      <c r="AJ41" s="141">
        <f t="shared" si="0"/>
        <v>228</v>
      </c>
      <c r="AK41" s="140">
        <f t="shared" si="1"/>
        <v>0.47500000000000003</v>
      </c>
      <c r="AL41" s="140">
        <f t="shared" si="2"/>
        <v>0.54166666666666663</v>
      </c>
      <c r="AM41" s="140">
        <f t="shared" si="3"/>
        <v>0.52499999999999991</v>
      </c>
    </row>
    <row r="42" spans="1:39" s="12" customFormat="1" ht="15.75" x14ac:dyDescent="0.25">
      <c r="A42" s="196"/>
      <c r="B42" s="15" t="s">
        <v>83</v>
      </c>
      <c r="C42" s="87">
        <v>25</v>
      </c>
      <c r="D42" s="88">
        <v>23</v>
      </c>
      <c r="E42" s="87">
        <v>18</v>
      </c>
      <c r="F42" s="89">
        <v>1</v>
      </c>
      <c r="G42" s="90">
        <v>8</v>
      </c>
      <c r="H42" s="90">
        <v>14</v>
      </c>
      <c r="I42" s="123">
        <v>2</v>
      </c>
      <c r="J42" s="123">
        <v>1</v>
      </c>
      <c r="K42" s="87">
        <v>9</v>
      </c>
      <c r="L42" s="87">
        <v>4</v>
      </c>
      <c r="M42" s="87">
        <v>8</v>
      </c>
      <c r="N42" s="87">
        <v>4</v>
      </c>
      <c r="O42" s="87">
        <v>21</v>
      </c>
      <c r="P42" s="87">
        <v>6</v>
      </c>
      <c r="Q42" s="87">
        <v>9</v>
      </c>
      <c r="R42" s="87">
        <v>16</v>
      </c>
      <c r="S42" s="87">
        <v>21</v>
      </c>
      <c r="T42" s="87">
        <v>22</v>
      </c>
      <c r="U42" s="87">
        <v>20</v>
      </c>
      <c r="V42" s="87">
        <v>18</v>
      </c>
      <c r="W42" s="87">
        <v>19</v>
      </c>
      <c r="X42" s="87">
        <v>14</v>
      </c>
      <c r="Y42" s="87">
        <v>1</v>
      </c>
      <c r="Z42" s="87">
        <v>17</v>
      </c>
      <c r="AA42" s="87">
        <v>2</v>
      </c>
      <c r="AB42" s="87">
        <v>18</v>
      </c>
      <c r="AC42" s="87">
        <v>13</v>
      </c>
      <c r="AD42" s="87">
        <v>2</v>
      </c>
      <c r="AE42" s="87">
        <v>9</v>
      </c>
      <c r="AF42" s="87">
        <v>5</v>
      </c>
      <c r="AG42" s="87">
        <v>2</v>
      </c>
      <c r="AH42" s="87">
        <v>0</v>
      </c>
      <c r="AI42" s="87">
        <v>3</v>
      </c>
      <c r="AJ42" s="141">
        <f t="shared" si="0"/>
        <v>217</v>
      </c>
      <c r="AK42" s="140">
        <f t="shared" si="1"/>
        <v>0.47173913043478261</v>
      </c>
      <c r="AL42" s="140">
        <f t="shared" si="2"/>
        <v>0.60869565217391308</v>
      </c>
      <c r="AM42" s="140">
        <f t="shared" si="3"/>
        <v>0.52826086956521734</v>
      </c>
    </row>
    <row r="43" spans="1:39" s="12" customFormat="1" ht="15.75" x14ac:dyDescent="0.25">
      <c r="A43" s="63" t="s">
        <v>117</v>
      </c>
      <c r="B43" s="68"/>
      <c r="C43" s="67">
        <f>SUM(C39:C42)</f>
        <v>97</v>
      </c>
      <c r="D43" s="79">
        <f t="shared" ref="D43:AI43" si="12">SUM(D39:D42)</f>
        <v>94</v>
      </c>
      <c r="E43" s="80">
        <f t="shared" si="12"/>
        <v>62</v>
      </c>
      <c r="F43" s="81">
        <f t="shared" si="12"/>
        <v>4</v>
      </c>
      <c r="G43" s="82">
        <f t="shared" si="12"/>
        <v>30</v>
      </c>
      <c r="H43" s="82">
        <f t="shared" si="12"/>
        <v>60</v>
      </c>
      <c r="I43" s="122">
        <f t="shared" si="12"/>
        <v>9</v>
      </c>
      <c r="J43" s="122">
        <f t="shared" si="12"/>
        <v>7</v>
      </c>
      <c r="K43" s="80">
        <f t="shared" si="12"/>
        <v>28</v>
      </c>
      <c r="L43" s="80">
        <f t="shared" si="12"/>
        <v>17</v>
      </c>
      <c r="M43" s="80">
        <f t="shared" si="12"/>
        <v>23</v>
      </c>
      <c r="N43" s="80">
        <f t="shared" si="12"/>
        <v>16</v>
      </c>
      <c r="O43" s="80">
        <f t="shared" si="12"/>
        <v>84</v>
      </c>
      <c r="P43" s="80">
        <f t="shared" si="12"/>
        <v>31</v>
      </c>
      <c r="Q43" s="80">
        <f t="shared" si="12"/>
        <v>47</v>
      </c>
      <c r="R43" s="80">
        <f t="shared" si="12"/>
        <v>43</v>
      </c>
      <c r="S43" s="80">
        <f t="shared" si="12"/>
        <v>80</v>
      </c>
      <c r="T43" s="80">
        <f t="shared" si="12"/>
        <v>70</v>
      </c>
      <c r="U43" s="80">
        <f t="shared" si="12"/>
        <v>82</v>
      </c>
      <c r="V43" s="80">
        <f t="shared" si="12"/>
        <v>74</v>
      </c>
      <c r="W43" s="80">
        <f t="shared" si="12"/>
        <v>81</v>
      </c>
      <c r="X43" s="80">
        <f t="shared" si="12"/>
        <v>60</v>
      </c>
      <c r="Y43" s="80">
        <f t="shared" si="12"/>
        <v>10</v>
      </c>
      <c r="Z43" s="80">
        <f t="shared" si="12"/>
        <v>47</v>
      </c>
      <c r="AA43" s="80">
        <f t="shared" si="12"/>
        <v>17</v>
      </c>
      <c r="AB43" s="80">
        <f t="shared" si="12"/>
        <v>58</v>
      </c>
      <c r="AC43" s="80">
        <f t="shared" si="12"/>
        <v>39</v>
      </c>
      <c r="AD43" s="80">
        <f t="shared" si="12"/>
        <v>7</v>
      </c>
      <c r="AE43" s="80">
        <f t="shared" si="12"/>
        <v>36</v>
      </c>
      <c r="AF43" s="80">
        <f t="shared" si="12"/>
        <v>16</v>
      </c>
      <c r="AG43" s="80">
        <f t="shared" si="12"/>
        <v>16</v>
      </c>
      <c r="AH43" s="80">
        <f t="shared" si="12"/>
        <v>12</v>
      </c>
      <c r="AI43" s="80">
        <f t="shared" si="12"/>
        <v>29</v>
      </c>
      <c r="AJ43" s="141">
        <f t="shared" si="0"/>
        <v>855</v>
      </c>
      <c r="AK43" s="140">
        <f t="shared" si="1"/>
        <v>0.45478723404255317</v>
      </c>
      <c r="AL43" s="140">
        <f t="shared" si="2"/>
        <v>0.63829787234042556</v>
      </c>
      <c r="AM43" s="140">
        <f t="shared" si="3"/>
        <v>0.54521276595744683</v>
      </c>
    </row>
    <row r="44" spans="1:39" ht="15.75" x14ac:dyDescent="0.25">
      <c r="A44" s="194" t="s">
        <v>41</v>
      </c>
      <c r="B44" s="15" t="s">
        <v>80</v>
      </c>
      <c r="C44" s="106">
        <v>23</v>
      </c>
      <c r="D44" s="84">
        <v>22</v>
      </c>
      <c r="E44" s="106">
        <v>8</v>
      </c>
      <c r="F44" s="86">
        <v>1</v>
      </c>
      <c r="G44" s="85">
        <v>4</v>
      </c>
      <c r="H44" s="85">
        <v>17</v>
      </c>
      <c r="I44" s="119">
        <v>3</v>
      </c>
      <c r="J44" s="119">
        <v>2</v>
      </c>
      <c r="K44" s="106">
        <v>0</v>
      </c>
      <c r="L44" s="106">
        <v>2</v>
      </c>
      <c r="M44" s="106">
        <v>0</v>
      </c>
      <c r="N44" s="106">
        <v>2</v>
      </c>
      <c r="O44" s="106">
        <v>19</v>
      </c>
      <c r="P44" s="106">
        <v>4</v>
      </c>
      <c r="Q44" s="106">
        <v>17</v>
      </c>
      <c r="R44" s="106">
        <v>11</v>
      </c>
      <c r="S44" s="106">
        <v>21</v>
      </c>
      <c r="T44" s="106">
        <v>12</v>
      </c>
      <c r="U44" s="106">
        <v>17</v>
      </c>
      <c r="V44" s="106">
        <v>15</v>
      </c>
      <c r="W44" s="106">
        <v>21</v>
      </c>
      <c r="X44" s="106">
        <v>19</v>
      </c>
      <c r="Y44" s="106">
        <v>0</v>
      </c>
      <c r="Z44" s="106">
        <v>8</v>
      </c>
      <c r="AA44" s="106">
        <v>1</v>
      </c>
      <c r="AB44" s="106">
        <v>15</v>
      </c>
      <c r="AC44" s="106">
        <v>6</v>
      </c>
      <c r="AD44" s="106">
        <v>7</v>
      </c>
      <c r="AE44" s="106">
        <v>14</v>
      </c>
      <c r="AF44" s="106">
        <v>6</v>
      </c>
      <c r="AG44" s="106">
        <v>6</v>
      </c>
      <c r="AH44" s="106">
        <v>0</v>
      </c>
      <c r="AI44" s="106">
        <v>0</v>
      </c>
      <c r="AJ44" s="141">
        <f t="shared" si="0"/>
        <v>200</v>
      </c>
      <c r="AK44" s="140">
        <f t="shared" si="1"/>
        <v>0.45454545454545453</v>
      </c>
      <c r="AL44" s="140">
        <f t="shared" si="2"/>
        <v>0.77272727272727271</v>
      </c>
      <c r="AM44" s="140">
        <f t="shared" si="3"/>
        <v>0.54545454545454541</v>
      </c>
    </row>
    <row r="45" spans="1:39" s="14" customFormat="1" ht="15.75" x14ac:dyDescent="0.25">
      <c r="A45" s="195"/>
      <c r="B45" s="15" t="s">
        <v>81</v>
      </c>
      <c r="C45" s="106">
        <v>24</v>
      </c>
      <c r="D45" s="84">
        <v>22</v>
      </c>
      <c r="E45" s="106">
        <v>20</v>
      </c>
      <c r="F45" s="86">
        <v>1</v>
      </c>
      <c r="G45" s="85">
        <v>1</v>
      </c>
      <c r="H45" s="85">
        <v>20</v>
      </c>
      <c r="I45" s="119">
        <v>3</v>
      </c>
      <c r="J45" s="119">
        <v>3</v>
      </c>
      <c r="K45" s="106">
        <v>0</v>
      </c>
      <c r="L45" s="106">
        <v>5</v>
      </c>
      <c r="M45" s="106">
        <v>0</v>
      </c>
      <c r="N45" s="106">
        <v>5</v>
      </c>
      <c r="O45" s="106">
        <v>22</v>
      </c>
      <c r="P45" s="106">
        <v>6</v>
      </c>
      <c r="Q45" s="106">
        <v>14</v>
      </c>
      <c r="R45" s="106">
        <v>12</v>
      </c>
      <c r="S45" s="106">
        <v>19</v>
      </c>
      <c r="T45" s="106">
        <v>20</v>
      </c>
      <c r="U45" s="106">
        <v>16</v>
      </c>
      <c r="V45" s="106">
        <v>15</v>
      </c>
      <c r="W45" s="106">
        <v>20</v>
      </c>
      <c r="X45" s="106">
        <v>20</v>
      </c>
      <c r="Y45" s="106">
        <v>1</v>
      </c>
      <c r="Z45" s="106">
        <v>18</v>
      </c>
      <c r="AA45" s="106">
        <v>0</v>
      </c>
      <c r="AB45" s="106">
        <v>17</v>
      </c>
      <c r="AC45" s="106">
        <v>16</v>
      </c>
      <c r="AD45" s="106">
        <v>2</v>
      </c>
      <c r="AE45" s="106">
        <v>14</v>
      </c>
      <c r="AF45" s="106">
        <v>6</v>
      </c>
      <c r="AG45" s="106">
        <v>2</v>
      </c>
      <c r="AH45" s="106">
        <v>0</v>
      </c>
      <c r="AI45" s="106">
        <v>0</v>
      </c>
      <c r="AJ45" s="141">
        <f t="shared" si="0"/>
        <v>218</v>
      </c>
      <c r="AK45" s="140">
        <f t="shared" si="1"/>
        <v>0.49545454545454548</v>
      </c>
      <c r="AL45" s="140">
        <f t="shared" si="2"/>
        <v>0.90909090909090906</v>
      </c>
      <c r="AM45" s="140">
        <f t="shared" si="3"/>
        <v>0.50454545454545452</v>
      </c>
    </row>
    <row r="46" spans="1:39" s="14" customFormat="1" ht="15.75" x14ac:dyDescent="0.25">
      <c r="A46" s="195"/>
      <c r="B46" s="15" t="s">
        <v>82</v>
      </c>
      <c r="C46" s="106">
        <v>23</v>
      </c>
      <c r="D46" s="84">
        <v>23</v>
      </c>
      <c r="E46" s="106">
        <v>12</v>
      </c>
      <c r="F46" s="86">
        <v>0</v>
      </c>
      <c r="G46" s="85">
        <v>1</v>
      </c>
      <c r="H46" s="85">
        <v>22</v>
      </c>
      <c r="I46" s="119">
        <v>8</v>
      </c>
      <c r="J46" s="119">
        <v>8</v>
      </c>
      <c r="K46" s="106">
        <v>0</v>
      </c>
      <c r="L46" s="106">
        <v>6</v>
      </c>
      <c r="M46" s="106">
        <v>0</v>
      </c>
      <c r="N46" s="106">
        <v>6</v>
      </c>
      <c r="O46" s="106">
        <v>22</v>
      </c>
      <c r="P46" s="106">
        <v>2</v>
      </c>
      <c r="Q46" s="106">
        <v>21</v>
      </c>
      <c r="R46" s="106">
        <v>15</v>
      </c>
      <c r="S46" s="106">
        <v>23</v>
      </c>
      <c r="T46" s="106">
        <v>18</v>
      </c>
      <c r="U46" s="106">
        <v>19</v>
      </c>
      <c r="V46" s="106">
        <v>21</v>
      </c>
      <c r="W46" s="106">
        <v>23</v>
      </c>
      <c r="X46" s="106">
        <v>19</v>
      </c>
      <c r="Y46" s="106">
        <v>0</v>
      </c>
      <c r="Z46" s="106">
        <v>22</v>
      </c>
      <c r="AA46" s="106">
        <v>1</v>
      </c>
      <c r="AB46" s="106">
        <v>20</v>
      </c>
      <c r="AC46" s="106">
        <v>13</v>
      </c>
      <c r="AD46" s="106">
        <v>3</v>
      </c>
      <c r="AE46" s="106">
        <v>17</v>
      </c>
      <c r="AF46" s="106">
        <v>12</v>
      </c>
      <c r="AG46" s="106">
        <v>1</v>
      </c>
      <c r="AH46" s="106">
        <v>0</v>
      </c>
      <c r="AI46" s="91">
        <v>15</v>
      </c>
      <c r="AJ46" s="141">
        <f t="shared" si="0"/>
        <v>265</v>
      </c>
      <c r="AK46" s="140">
        <f t="shared" si="1"/>
        <v>0.57608695652173914</v>
      </c>
      <c r="AL46" s="140">
        <f t="shared" si="2"/>
        <v>0.95652173913043481</v>
      </c>
      <c r="AM46" s="140">
        <f t="shared" si="3"/>
        <v>0.42391304347826086</v>
      </c>
    </row>
    <row r="47" spans="1:39" s="14" customFormat="1" ht="15.75" x14ac:dyDescent="0.25">
      <c r="A47" s="196"/>
      <c r="B47" s="15" t="s">
        <v>83</v>
      </c>
      <c r="C47" s="106">
        <v>23</v>
      </c>
      <c r="D47" s="84">
        <v>23</v>
      </c>
      <c r="E47" s="106">
        <v>9</v>
      </c>
      <c r="F47" s="86">
        <v>1</v>
      </c>
      <c r="G47" s="85">
        <v>1</v>
      </c>
      <c r="H47" s="85">
        <v>21</v>
      </c>
      <c r="I47" s="119">
        <v>5</v>
      </c>
      <c r="J47" s="119">
        <v>5</v>
      </c>
      <c r="K47" s="106">
        <v>0</v>
      </c>
      <c r="L47" s="106">
        <v>3</v>
      </c>
      <c r="M47" s="106">
        <v>0</v>
      </c>
      <c r="N47" s="106">
        <v>2</v>
      </c>
      <c r="O47" s="106">
        <v>20</v>
      </c>
      <c r="P47" s="106">
        <v>1</v>
      </c>
      <c r="Q47" s="106">
        <v>20</v>
      </c>
      <c r="R47" s="106">
        <v>21</v>
      </c>
      <c r="S47" s="106">
        <v>21</v>
      </c>
      <c r="T47" s="106">
        <v>13</v>
      </c>
      <c r="U47" s="106">
        <v>20</v>
      </c>
      <c r="V47" s="106">
        <v>21</v>
      </c>
      <c r="W47" s="106">
        <v>21</v>
      </c>
      <c r="X47" s="106">
        <v>23</v>
      </c>
      <c r="Y47" s="106">
        <v>2</v>
      </c>
      <c r="Z47" s="106">
        <v>19</v>
      </c>
      <c r="AA47" s="106">
        <v>0</v>
      </c>
      <c r="AB47" s="106">
        <v>19</v>
      </c>
      <c r="AC47" s="106">
        <v>10</v>
      </c>
      <c r="AD47" s="106">
        <v>8</v>
      </c>
      <c r="AE47" s="106">
        <v>19</v>
      </c>
      <c r="AF47" s="106">
        <v>12</v>
      </c>
      <c r="AG47" s="106">
        <v>2</v>
      </c>
      <c r="AH47" s="106">
        <v>1</v>
      </c>
      <c r="AI47" s="106">
        <v>2</v>
      </c>
      <c r="AJ47" s="141">
        <f t="shared" si="0"/>
        <v>255</v>
      </c>
      <c r="AK47" s="140">
        <f t="shared" si="1"/>
        <v>0.55434782608695654</v>
      </c>
      <c r="AL47" s="140">
        <f t="shared" si="2"/>
        <v>0.91304347826086951</v>
      </c>
      <c r="AM47" s="140">
        <f t="shared" si="3"/>
        <v>0.44565217391304346</v>
      </c>
    </row>
    <row r="48" spans="1:39" s="14" customFormat="1" ht="15.75" x14ac:dyDescent="0.25">
      <c r="A48" s="63" t="s">
        <v>117</v>
      </c>
      <c r="B48" s="68"/>
      <c r="C48" s="67">
        <f>SUM(C44:C47)</f>
        <v>93</v>
      </c>
      <c r="D48" s="79">
        <f t="shared" ref="D48:AI48" si="13">SUM(D44:D47)</f>
        <v>90</v>
      </c>
      <c r="E48" s="80">
        <f t="shared" si="13"/>
        <v>49</v>
      </c>
      <c r="F48" s="81">
        <f t="shared" si="13"/>
        <v>3</v>
      </c>
      <c r="G48" s="82">
        <f t="shared" si="13"/>
        <v>7</v>
      </c>
      <c r="H48" s="82">
        <f t="shared" si="13"/>
        <v>80</v>
      </c>
      <c r="I48" s="122">
        <f t="shared" si="13"/>
        <v>19</v>
      </c>
      <c r="J48" s="122">
        <f t="shared" si="13"/>
        <v>18</v>
      </c>
      <c r="K48" s="80">
        <f t="shared" si="13"/>
        <v>0</v>
      </c>
      <c r="L48" s="80">
        <f t="shared" si="13"/>
        <v>16</v>
      </c>
      <c r="M48" s="80">
        <f t="shared" si="13"/>
        <v>0</v>
      </c>
      <c r="N48" s="80">
        <f t="shared" si="13"/>
        <v>15</v>
      </c>
      <c r="O48" s="80">
        <f t="shared" si="13"/>
        <v>83</v>
      </c>
      <c r="P48" s="80">
        <f t="shared" si="13"/>
        <v>13</v>
      </c>
      <c r="Q48" s="80">
        <f t="shared" si="13"/>
        <v>72</v>
      </c>
      <c r="R48" s="80">
        <f t="shared" si="13"/>
        <v>59</v>
      </c>
      <c r="S48" s="80">
        <f t="shared" si="13"/>
        <v>84</v>
      </c>
      <c r="T48" s="80">
        <f t="shared" si="13"/>
        <v>63</v>
      </c>
      <c r="U48" s="80">
        <f t="shared" si="13"/>
        <v>72</v>
      </c>
      <c r="V48" s="80">
        <f t="shared" si="13"/>
        <v>72</v>
      </c>
      <c r="W48" s="80">
        <f t="shared" si="13"/>
        <v>85</v>
      </c>
      <c r="X48" s="80">
        <f t="shared" si="13"/>
        <v>81</v>
      </c>
      <c r="Y48" s="80">
        <f t="shared" si="13"/>
        <v>3</v>
      </c>
      <c r="Z48" s="80">
        <f t="shared" si="13"/>
        <v>67</v>
      </c>
      <c r="AA48" s="80">
        <f t="shared" si="13"/>
        <v>2</v>
      </c>
      <c r="AB48" s="80">
        <f t="shared" si="13"/>
        <v>71</v>
      </c>
      <c r="AC48" s="80">
        <f t="shared" si="13"/>
        <v>45</v>
      </c>
      <c r="AD48" s="80">
        <f t="shared" si="13"/>
        <v>20</v>
      </c>
      <c r="AE48" s="80">
        <f t="shared" si="13"/>
        <v>64</v>
      </c>
      <c r="AF48" s="80">
        <f t="shared" si="13"/>
        <v>36</v>
      </c>
      <c r="AG48" s="80">
        <f t="shared" si="13"/>
        <v>11</v>
      </c>
      <c r="AH48" s="80">
        <f t="shared" si="13"/>
        <v>1</v>
      </c>
      <c r="AI48" s="80">
        <f t="shared" si="13"/>
        <v>17</v>
      </c>
      <c r="AJ48" s="141">
        <f t="shared" si="0"/>
        <v>938</v>
      </c>
      <c r="AK48" s="140">
        <f t="shared" si="1"/>
        <v>0.52111111111111108</v>
      </c>
      <c r="AL48" s="140">
        <f t="shared" si="2"/>
        <v>0.88888888888888884</v>
      </c>
      <c r="AM48" s="140">
        <f t="shared" si="3"/>
        <v>0.47888888888888892</v>
      </c>
    </row>
    <row r="49" spans="1:39" ht="15.75" x14ac:dyDescent="0.25">
      <c r="A49" s="194" t="s">
        <v>42</v>
      </c>
      <c r="B49" s="15" t="s">
        <v>80</v>
      </c>
      <c r="C49" s="83">
        <v>21</v>
      </c>
      <c r="D49" s="84">
        <v>20</v>
      </c>
      <c r="E49" s="83">
        <v>6</v>
      </c>
      <c r="F49" s="86">
        <v>5</v>
      </c>
      <c r="G49" s="85">
        <v>6</v>
      </c>
      <c r="H49" s="85">
        <v>9</v>
      </c>
      <c r="I49" s="119">
        <v>5</v>
      </c>
      <c r="J49" s="119">
        <v>2</v>
      </c>
      <c r="K49" s="83">
        <v>9</v>
      </c>
      <c r="L49" s="83">
        <v>4</v>
      </c>
      <c r="M49" s="83">
        <v>7</v>
      </c>
      <c r="N49" s="83">
        <v>1</v>
      </c>
      <c r="O49" s="83">
        <v>12</v>
      </c>
      <c r="P49" s="83">
        <v>2</v>
      </c>
      <c r="Q49" s="83">
        <v>9</v>
      </c>
      <c r="R49" s="83">
        <v>7</v>
      </c>
      <c r="S49" s="83">
        <v>17</v>
      </c>
      <c r="T49" s="83">
        <v>10</v>
      </c>
      <c r="U49" s="83">
        <v>16</v>
      </c>
      <c r="V49" s="83">
        <v>13</v>
      </c>
      <c r="W49" s="83">
        <v>16</v>
      </c>
      <c r="X49" s="83">
        <v>14</v>
      </c>
      <c r="Y49" s="83">
        <v>3</v>
      </c>
      <c r="Z49" s="83">
        <v>7</v>
      </c>
      <c r="AA49" s="83">
        <v>0</v>
      </c>
      <c r="AB49" s="83">
        <v>8</v>
      </c>
      <c r="AC49" s="83">
        <v>3</v>
      </c>
      <c r="AD49" s="83">
        <v>0</v>
      </c>
      <c r="AE49" s="83">
        <v>3</v>
      </c>
      <c r="AF49" s="83">
        <v>2</v>
      </c>
      <c r="AG49" s="83">
        <v>0</v>
      </c>
      <c r="AH49" s="83">
        <v>0</v>
      </c>
      <c r="AI49" s="83">
        <v>0</v>
      </c>
      <c r="AJ49" s="141">
        <f t="shared" si="0"/>
        <v>130</v>
      </c>
      <c r="AK49" s="140">
        <f t="shared" si="1"/>
        <v>0.32500000000000001</v>
      </c>
      <c r="AL49" s="140">
        <f t="shared" si="2"/>
        <v>0.45</v>
      </c>
      <c r="AM49" s="140">
        <f t="shared" si="3"/>
        <v>0.67500000000000004</v>
      </c>
    </row>
    <row r="50" spans="1:39" s="14" customFormat="1" ht="15.75" x14ac:dyDescent="0.25">
      <c r="A50" s="195"/>
      <c r="B50" s="15" t="s">
        <v>81</v>
      </c>
      <c r="C50" s="83">
        <v>21</v>
      </c>
      <c r="D50" s="84">
        <v>21</v>
      </c>
      <c r="E50" s="83">
        <v>9</v>
      </c>
      <c r="F50" s="86">
        <v>1</v>
      </c>
      <c r="G50" s="85">
        <v>6</v>
      </c>
      <c r="H50" s="85">
        <v>14</v>
      </c>
      <c r="I50" s="119">
        <v>5</v>
      </c>
      <c r="J50" s="119">
        <v>4</v>
      </c>
      <c r="K50" s="83">
        <v>5</v>
      </c>
      <c r="L50" s="83">
        <v>5</v>
      </c>
      <c r="M50" s="83">
        <v>5</v>
      </c>
      <c r="N50" s="83">
        <v>5</v>
      </c>
      <c r="O50" s="83">
        <v>19</v>
      </c>
      <c r="P50" s="83">
        <v>8</v>
      </c>
      <c r="Q50" s="83">
        <v>11</v>
      </c>
      <c r="R50" s="83">
        <v>14</v>
      </c>
      <c r="S50" s="83">
        <v>12</v>
      </c>
      <c r="T50" s="83">
        <v>14</v>
      </c>
      <c r="U50" s="83">
        <v>15</v>
      </c>
      <c r="V50" s="83">
        <v>17</v>
      </c>
      <c r="W50" s="83">
        <v>18</v>
      </c>
      <c r="X50" s="83">
        <v>10</v>
      </c>
      <c r="Y50" s="83">
        <v>10</v>
      </c>
      <c r="Z50" s="83">
        <v>9</v>
      </c>
      <c r="AA50" s="83">
        <v>11</v>
      </c>
      <c r="AB50" s="83">
        <v>0</v>
      </c>
      <c r="AC50" s="83">
        <v>7</v>
      </c>
      <c r="AD50" s="83">
        <v>7</v>
      </c>
      <c r="AE50" s="83">
        <v>1</v>
      </c>
      <c r="AF50" s="83">
        <v>0</v>
      </c>
      <c r="AG50" s="83">
        <v>0</v>
      </c>
      <c r="AH50" s="83">
        <v>0</v>
      </c>
      <c r="AI50" s="83">
        <v>2</v>
      </c>
      <c r="AJ50" s="141">
        <f t="shared" si="0"/>
        <v>166</v>
      </c>
      <c r="AK50" s="140">
        <f t="shared" si="1"/>
        <v>0.39523809523809528</v>
      </c>
      <c r="AL50" s="140">
        <f t="shared" si="2"/>
        <v>0.66666666666666663</v>
      </c>
      <c r="AM50" s="140">
        <f t="shared" si="3"/>
        <v>0.60476190476190472</v>
      </c>
    </row>
    <row r="51" spans="1:39" s="14" customFormat="1" ht="15.75" x14ac:dyDescent="0.25">
      <c r="A51" s="195"/>
      <c r="B51" s="15" t="s">
        <v>82</v>
      </c>
      <c r="C51" s="83">
        <v>18</v>
      </c>
      <c r="D51" s="84">
        <v>17</v>
      </c>
      <c r="E51" s="83">
        <v>6</v>
      </c>
      <c r="F51" s="86">
        <v>4</v>
      </c>
      <c r="G51" s="85">
        <v>3</v>
      </c>
      <c r="H51" s="85">
        <v>10</v>
      </c>
      <c r="I51" s="119">
        <v>4</v>
      </c>
      <c r="J51" s="119">
        <v>1</v>
      </c>
      <c r="K51" s="83">
        <v>6</v>
      </c>
      <c r="L51" s="83">
        <v>2</v>
      </c>
      <c r="M51" s="83">
        <v>5</v>
      </c>
      <c r="N51" s="83">
        <v>2</v>
      </c>
      <c r="O51" s="83">
        <v>8</v>
      </c>
      <c r="P51" s="83">
        <v>5</v>
      </c>
      <c r="Q51" s="83">
        <v>9</v>
      </c>
      <c r="R51" s="83">
        <v>10</v>
      </c>
      <c r="S51" s="83">
        <v>14</v>
      </c>
      <c r="T51" s="83">
        <v>11</v>
      </c>
      <c r="U51" s="83">
        <v>14</v>
      </c>
      <c r="V51" s="83">
        <v>12</v>
      </c>
      <c r="W51" s="83">
        <v>14</v>
      </c>
      <c r="X51" s="83">
        <v>8</v>
      </c>
      <c r="Y51" s="83">
        <v>8</v>
      </c>
      <c r="Z51" s="83">
        <v>5</v>
      </c>
      <c r="AA51" s="83">
        <v>5</v>
      </c>
      <c r="AB51" s="83">
        <v>0</v>
      </c>
      <c r="AC51" s="83">
        <v>0</v>
      </c>
      <c r="AD51" s="83">
        <v>5</v>
      </c>
      <c r="AE51" s="83">
        <v>0</v>
      </c>
      <c r="AF51" s="83">
        <v>1</v>
      </c>
      <c r="AG51" s="83">
        <v>0</v>
      </c>
      <c r="AH51" s="83">
        <v>0</v>
      </c>
      <c r="AI51" s="83">
        <v>0</v>
      </c>
      <c r="AJ51" s="141">
        <f t="shared" si="0"/>
        <v>121</v>
      </c>
      <c r="AK51" s="140">
        <f t="shared" si="1"/>
        <v>0.35588235294117648</v>
      </c>
      <c r="AL51" s="140">
        <f t="shared" si="2"/>
        <v>0.58823529411764708</v>
      </c>
      <c r="AM51" s="140">
        <f t="shared" si="3"/>
        <v>0.64411764705882346</v>
      </c>
    </row>
    <row r="52" spans="1:39" s="14" customFormat="1" ht="15.75" x14ac:dyDescent="0.25">
      <c r="A52" s="196"/>
      <c r="B52" s="15" t="s">
        <v>83</v>
      </c>
      <c r="C52" s="83">
        <v>21</v>
      </c>
      <c r="D52" s="84">
        <v>20</v>
      </c>
      <c r="E52" s="83">
        <v>5</v>
      </c>
      <c r="F52" s="86">
        <v>5</v>
      </c>
      <c r="G52" s="85">
        <v>9</v>
      </c>
      <c r="H52" s="85">
        <v>6</v>
      </c>
      <c r="I52" s="119">
        <v>6</v>
      </c>
      <c r="J52" s="119">
        <v>3</v>
      </c>
      <c r="K52" s="83">
        <v>2</v>
      </c>
      <c r="L52" s="83">
        <v>6</v>
      </c>
      <c r="M52" s="83">
        <v>2</v>
      </c>
      <c r="N52" s="83">
        <v>5</v>
      </c>
      <c r="O52" s="83">
        <v>14</v>
      </c>
      <c r="P52" s="83">
        <v>4</v>
      </c>
      <c r="Q52" s="83">
        <v>7</v>
      </c>
      <c r="R52" s="83">
        <v>5</v>
      </c>
      <c r="S52" s="83">
        <v>14</v>
      </c>
      <c r="T52" s="83">
        <v>10</v>
      </c>
      <c r="U52" s="83">
        <v>18</v>
      </c>
      <c r="V52" s="83">
        <v>13</v>
      </c>
      <c r="W52" s="83">
        <v>19</v>
      </c>
      <c r="X52" s="83">
        <v>12</v>
      </c>
      <c r="Y52" s="83">
        <v>6</v>
      </c>
      <c r="Z52" s="83">
        <v>7</v>
      </c>
      <c r="AA52" s="83">
        <v>6</v>
      </c>
      <c r="AB52" s="83">
        <v>0</v>
      </c>
      <c r="AC52" s="83">
        <v>5</v>
      </c>
      <c r="AD52" s="83">
        <v>0</v>
      </c>
      <c r="AE52" s="83">
        <v>0</v>
      </c>
      <c r="AF52" s="83">
        <v>0</v>
      </c>
      <c r="AG52" s="83">
        <v>0</v>
      </c>
      <c r="AH52" s="83">
        <v>0</v>
      </c>
      <c r="AI52" s="83">
        <v>1</v>
      </c>
      <c r="AJ52" s="141">
        <f t="shared" si="0"/>
        <v>127</v>
      </c>
      <c r="AK52" s="140">
        <f t="shared" si="1"/>
        <v>0.3175</v>
      </c>
      <c r="AL52" s="140">
        <f t="shared" si="2"/>
        <v>0.3</v>
      </c>
      <c r="AM52" s="140">
        <f t="shared" si="3"/>
        <v>0.6825</v>
      </c>
    </row>
    <row r="53" spans="1:39" s="14" customFormat="1" ht="15.75" x14ac:dyDescent="0.25">
      <c r="A53" s="63" t="s">
        <v>117</v>
      </c>
      <c r="B53" s="68"/>
      <c r="C53" s="67">
        <f>SUM(C49:C52)</f>
        <v>81</v>
      </c>
      <c r="D53" s="79">
        <f t="shared" ref="D53:AI53" si="14">SUM(D49:D52)</f>
        <v>78</v>
      </c>
      <c r="E53" s="80">
        <f t="shared" si="14"/>
        <v>26</v>
      </c>
      <c r="F53" s="81">
        <f t="shared" si="14"/>
        <v>15</v>
      </c>
      <c r="G53" s="82">
        <f t="shared" si="14"/>
        <v>24</v>
      </c>
      <c r="H53" s="82">
        <f t="shared" si="14"/>
        <v>39</v>
      </c>
      <c r="I53" s="122">
        <f t="shared" si="14"/>
        <v>20</v>
      </c>
      <c r="J53" s="122">
        <f t="shared" si="14"/>
        <v>10</v>
      </c>
      <c r="K53" s="80">
        <f t="shared" si="14"/>
        <v>22</v>
      </c>
      <c r="L53" s="80">
        <f t="shared" si="14"/>
        <v>17</v>
      </c>
      <c r="M53" s="80">
        <f t="shared" si="14"/>
        <v>19</v>
      </c>
      <c r="N53" s="80">
        <f t="shared" si="14"/>
        <v>13</v>
      </c>
      <c r="O53" s="80">
        <f t="shared" si="14"/>
        <v>53</v>
      </c>
      <c r="P53" s="80">
        <f t="shared" si="14"/>
        <v>19</v>
      </c>
      <c r="Q53" s="80">
        <f t="shared" si="14"/>
        <v>36</v>
      </c>
      <c r="R53" s="80">
        <f t="shared" si="14"/>
        <v>36</v>
      </c>
      <c r="S53" s="80">
        <f t="shared" si="14"/>
        <v>57</v>
      </c>
      <c r="T53" s="80">
        <f t="shared" si="14"/>
        <v>45</v>
      </c>
      <c r="U53" s="80">
        <f t="shared" si="14"/>
        <v>63</v>
      </c>
      <c r="V53" s="80">
        <f t="shared" si="14"/>
        <v>55</v>
      </c>
      <c r="W53" s="80">
        <f t="shared" si="14"/>
        <v>67</v>
      </c>
      <c r="X53" s="80">
        <f t="shared" si="14"/>
        <v>44</v>
      </c>
      <c r="Y53" s="80">
        <f t="shared" si="14"/>
        <v>27</v>
      </c>
      <c r="Z53" s="80">
        <f t="shared" si="14"/>
        <v>28</v>
      </c>
      <c r="AA53" s="80">
        <f t="shared" si="14"/>
        <v>22</v>
      </c>
      <c r="AB53" s="80">
        <f t="shared" si="14"/>
        <v>8</v>
      </c>
      <c r="AC53" s="80">
        <f t="shared" si="14"/>
        <v>15</v>
      </c>
      <c r="AD53" s="80">
        <f t="shared" si="14"/>
        <v>12</v>
      </c>
      <c r="AE53" s="80">
        <f t="shared" si="14"/>
        <v>4</v>
      </c>
      <c r="AF53" s="80">
        <f t="shared" si="14"/>
        <v>3</v>
      </c>
      <c r="AG53" s="80">
        <f t="shared" si="14"/>
        <v>0</v>
      </c>
      <c r="AH53" s="80">
        <f t="shared" si="14"/>
        <v>0</v>
      </c>
      <c r="AI53" s="80">
        <f t="shared" si="14"/>
        <v>3</v>
      </c>
      <c r="AJ53" s="141">
        <f t="shared" si="0"/>
        <v>544</v>
      </c>
      <c r="AK53" s="140">
        <f t="shared" si="1"/>
        <v>0.3487179487179487</v>
      </c>
      <c r="AL53" s="140">
        <f t="shared" si="2"/>
        <v>0.5</v>
      </c>
      <c r="AM53" s="140">
        <f t="shared" si="3"/>
        <v>0.6512820512820513</v>
      </c>
    </row>
    <row r="54" spans="1:39" ht="15.75" x14ac:dyDescent="0.25">
      <c r="A54" s="194" t="s">
        <v>43</v>
      </c>
      <c r="B54" s="15" t="s">
        <v>80</v>
      </c>
      <c r="C54" s="106">
        <v>25</v>
      </c>
      <c r="D54" s="84">
        <v>23</v>
      </c>
      <c r="E54" s="106">
        <v>16</v>
      </c>
      <c r="F54" s="86">
        <v>4</v>
      </c>
      <c r="G54" s="85">
        <v>12</v>
      </c>
      <c r="H54" s="85">
        <v>7</v>
      </c>
      <c r="I54" s="119">
        <v>3</v>
      </c>
      <c r="J54" s="119">
        <v>2</v>
      </c>
      <c r="K54" s="106">
        <v>11</v>
      </c>
      <c r="L54" s="106">
        <v>10</v>
      </c>
      <c r="M54" s="106">
        <v>7</v>
      </c>
      <c r="N54" s="106">
        <v>7</v>
      </c>
      <c r="O54" s="106">
        <v>22</v>
      </c>
      <c r="P54" s="106">
        <v>0</v>
      </c>
      <c r="Q54" s="106">
        <v>15</v>
      </c>
      <c r="R54" s="106">
        <v>15</v>
      </c>
      <c r="S54" s="106">
        <v>17</v>
      </c>
      <c r="T54" s="106">
        <v>10</v>
      </c>
      <c r="U54" s="106">
        <v>17</v>
      </c>
      <c r="V54" s="106">
        <v>12</v>
      </c>
      <c r="W54" s="106">
        <v>16</v>
      </c>
      <c r="X54" s="106">
        <v>13</v>
      </c>
      <c r="Y54" s="106">
        <v>3</v>
      </c>
      <c r="Z54" s="106">
        <v>8</v>
      </c>
      <c r="AA54" s="106">
        <v>0</v>
      </c>
      <c r="AB54" s="106">
        <v>0</v>
      </c>
      <c r="AC54" s="106">
        <v>5</v>
      </c>
      <c r="AD54" s="106">
        <v>0</v>
      </c>
      <c r="AE54" s="106">
        <v>2</v>
      </c>
      <c r="AF54" s="106">
        <v>1</v>
      </c>
      <c r="AG54" s="106">
        <v>0</v>
      </c>
      <c r="AH54" s="106">
        <v>2</v>
      </c>
      <c r="AI54" s="106">
        <v>0</v>
      </c>
      <c r="AJ54" s="141">
        <f t="shared" si="0"/>
        <v>136</v>
      </c>
      <c r="AK54" s="140">
        <f t="shared" si="1"/>
        <v>0.29565217391304349</v>
      </c>
      <c r="AL54" s="140">
        <f t="shared" si="2"/>
        <v>0.30434782608695654</v>
      </c>
      <c r="AM54" s="140">
        <f t="shared" si="3"/>
        <v>0.70434782608695645</v>
      </c>
    </row>
    <row r="55" spans="1:39" s="14" customFormat="1" ht="15.75" x14ac:dyDescent="0.25">
      <c r="A55" s="195"/>
      <c r="B55" s="15" t="s">
        <v>81</v>
      </c>
      <c r="C55" s="106">
        <v>25</v>
      </c>
      <c r="D55" s="84">
        <v>23</v>
      </c>
      <c r="E55" s="106">
        <v>23</v>
      </c>
      <c r="F55" s="86">
        <v>3</v>
      </c>
      <c r="G55" s="85">
        <v>8</v>
      </c>
      <c r="H55" s="85">
        <v>12</v>
      </c>
      <c r="I55" s="119">
        <v>0</v>
      </c>
      <c r="J55" s="119">
        <v>0</v>
      </c>
      <c r="K55" s="106">
        <v>5</v>
      </c>
      <c r="L55" s="106">
        <v>3</v>
      </c>
      <c r="M55" s="106">
        <v>3</v>
      </c>
      <c r="N55" s="106">
        <v>2</v>
      </c>
      <c r="O55" s="106">
        <v>23</v>
      </c>
      <c r="P55" s="106">
        <v>6</v>
      </c>
      <c r="Q55" s="106">
        <v>11</v>
      </c>
      <c r="R55" s="106">
        <v>11</v>
      </c>
      <c r="S55" s="106">
        <v>17</v>
      </c>
      <c r="T55" s="106">
        <v>12</v>
      </c>
      <c r="U55" s="106">
        <v>22</v>
      </c>
      <c r="V55" s="106">
        <v>18</v>
      </c>
      <c r="W55" s="106">
        <v>22</v>
      </c>
      <c r="X55" s="106">
        <v>9</v>
      </c>
      <c r="Y55" s="106">
        <v>2</v>
      </c>
      <c r="Z55" s="106">
        <v>11</v>
      </c>
      <c r="AA55" s="106">
        <v>1</v>
      </c>
      <c r="AB55" s="106">
        <v>10</v>
      </c>
      <c r="AC55" s="106">
        <v>10</v>
      </c>
      <c r="AD55" s="106">
        <v>2</v>
      </c>
      <c r="AE55" s="106">
        <v>10</v>
      </c>
      <c r="AF55" s="106">
        <v>0</v>
      </c>
      <c r="AG55" s="106">
        <v>2</v>
      </c>
      <c r="AH55" s="106">
        <v>2</v>
      </c>
      <c r="AI55" s="106">
        <v>0</v>
      </c>
      <c r="AJ55" s="141">
        <f t="shared" si="0"/>
        <v>178</v>
      </c>
      <c r="AK55" s="140">
        <f t="shared" si="1"/>
        <v>0.38695652173913048</v>
      </c>
      <c r="AL55" s="140">
        <f t="shared" si="2"/>
        <v>0.52173913043478259</v>
      </c>
      <c r="AM55" s="140">
        <f t="shared" si="3"/>
        <v>0.61304347826086958</v>
      </c>
    </row>
    <row r="56" spans="1:39" s="14" customFormat="1" ht="15.75" x14ac:dyDescent="0.25">
      <c r="A56" s="196"/>
      <c r="B56" s="15" t="s">
        <v>82</v>
      </c>
      <c r="C56" s="106">
        <v>25</v>
      </c>
      <c r="D56" s="84">
        <v>23</v>
      </c>
      <c r="E56" s="106">
        <v>13</v>
      </c>
      <c r="F56" s="86">
        <v>5</v>
      </c>
      <c r="G56" s="85">
        <v>13</v>
      </c>
      <c r="H56" s="85">
        <v>5</v>
      </c>
      <c r="I56" s="119">
        <v>2</v>
      </c>
      <c r="J56" s="119">
        <v>1</v>
      </c>
      <c r="K56" s="106">
        <v>16</v>
      </c>
      <c r="L56" s="106">
        <v>6</v>
      </c>
      <c r="M56" s="106">
        <v>10</v>
      </c>
      <c r="N56" s="106">
        <v>2</v>
      </c>
      <c r="O56" s="106">
        <v>13</v>
      </c>
      <c r="P56" s="106">
        <v>5</v>
      </c>
      <c r="Q56" s="106">
        <v>9</v>
      </c>
      <c r="R56" s="106">
        <v>8</v>
      </c>
      <c r="S56" s="106">
        <v>20</v>
      </c>
      <c r="T56" s="106">
        <v>3</v>
      </c>
      <c r="U56" s="106">
        <v>17</v>
      </c>
      <c r="V56" s="106">
        <v>11</v>
      </c>
      <c r="W56" s="106">
        <v>19</v>
      </c>
      <c r="X56" s="106">
        <v>13</v>
      </c>
      <c r="Y56" s="106">
        <v>5</v>
      </c>
      <c r="Z56" s="106">
        <v>12</v>
      </c>
      <c r="AA56" s="106">
        <v>7</v>
      </c>
      <c r="AB56" s="106">
        <v>2</v>
      </c>
      <c r="AC56" s="106">
        <v>0</v>
      </c>
      <c r="AD56" s="106">
        <v>1</v>
      </c>
      <c r="AE56" s="106">
        <v>1</v>
      </c>
      <c r="AF56" s="106">
        <v>0</v>
      </c>
      <c r="AG56" s="106">
        <v>0</v>
      </c>
      <c r="AH56" s="106">
        <v>0</v>
      </c>
      <c r="AI56" s="106">
        <v>0</v>
      </c>
      <c r="AJ56" s="141">
        <f t="shared" si="0"/>
        <v>133</v>
      </c>
      <c r="AK56" s="140">
        <f t="shared" si="1"/>
        <v>0.28913043478260869</v>
      </c>
      <c r="AL56" s="140">
        <f t="shared" si="2"/>
        <v>0.21739130434782608</v>
      </c>
      <c r="AM56" s="140">
        <f t="shared" si="3"/>
        <v>0.71086956521739131</v>
      </c>
    </row>
    <row r="57" spans="1:39" s="14" customFormat="1" ht="15.75" x14ac:dyDescent="0.25">
      <c r="A57" s="63" t="s">
        <v>117</v>
      </c>
      <c r="B57" s="68"/>
      <c r="C57" s="67">
        <f>SUM(C54:C56)</f>
        <v>75</v>
      </c>
      <c r="D57" s="79">
        <f t="shared" ref="D57:AI57" si="15">SUM(D54:D56)</f>
        <v>69</v>
      </c>
      <c r="E57" s="80">
        <f t="shared" si="15"/>
        <v>52</v>
      </c>
      <c r="F57" s="81">
        <f t="shared" si="15"/>
        <v>12</v>
      </c>
      <c r="G57" s="82">
        <f t="shared" si="15"/>
        <v>33</v>
      </c>
      <c r="H57" s="82">
        <f t="shared" si="15"/>
        <v>24</v>
      </c>
      <c r="I57" s="122">
        <f t="shared" si="15"/>
        <v>5</v>
      </c>
      <c r="J57" s="122">
        <f t="shared" si="15"/>
        <v>3</v>
      </c>
      <c r="K57" s="80">
        <f t="shared" si="15"/>
        <v>32</v>
      </c>
      <c r="L57" s="80">
        <f t="shared" si="15"/>
        <v>19</v>
      </c>
      <c r="M57" s="80">
        <f t="shared" si="15"/>
        <v>20</v>
      </c>
      <c r="N57" s="80">
        <f t="shared" si="15"/>
        <v>11</v>
      </c>
      <c r="O57" s="80">
        <f t="shared" si="15"/>
        <v>58</v>
      </c>
      <c r="P57" s="80">
        <f t="shared" si="15"/>
        <v>11</v>
      </c>
      <c r="Q57" s="80">
        <f t="shared" si="15"/>
        <v>35</v>
      </c>
      <c r="R57" s="80">
        <f t="shared" si="15"/>
        <v>34</v>
      </c>
      <c r="S57" s="80">
        <f t="shared" si="15"/>
        <v>54</v>
      </c>
      <c r="T57" s="80">
        <f t="shared" si="15"/>
        <v>25</v>
      </c>
      <c r="U57" s="80">
        <f t="shared" si="15"/>
        <v>56</v>
      </c>
      <c r="V57" s="80">
        <f t="shared" si="15"/>
        <v>41</v>
      </c>
      <c r="W57" s="80">
        <f t="shared" si="15"/>
        <v>57</v>
      </c>
      <c r="X57" s="80">
        <f t="shared" si="15"/>
        <v>35</v>
      </c>
      <c r="Y57" s="80">
        <f t="shared" si="15"/>
        <v>10</v>
      </c>
      <c r="Z57" s="80">
        <f t="shared" si="15"/>
        <v>31</v>
      </c>
      <c r="AA57" s="80">
        <f t="shared" si="15"/>
        <v>8</v>
      </c>
      <c r="AB57" s="80">
        <f t="shared" si="15"/>
        <v>12</v>
      </c>
      <c r="AC57" s="80">
        <f t="shared" si="15"/>
        <v>15</v>
      </c>
      <c r="AD57" s="80">
        <f t="shared" si="15"/>
        <v>3</v>
      </c>
      <c r="AE57" s="80">
        <f t="shared" si="15"/>
        <v>13</v>
      </c>
      <c r="AF57" s="80">
        <f t="shared" si="15"/>
        <v>1</v>
      </c>
      <c r="AG57" s="80">
        <f t="shared" si="15"/>
        <v>2</v>
      </c>
      <c r="AH57" s="80">
        <f t="shared" si="15"/>
        <v>4</v>
      </c>
      <c r="AI57" s="80">
        <f t="shared" si="15"/>
        <v>0</v>
      </c>
      <c r="AJ57" s="141">
        <f t="shared" si="0"/>
        <v>447</v>
      </c>
      <c r="AK57" s="140">
        <f t="shared" si="1"/>
        <v>0.32391304347826089</v>
      </c>
      <c r="AL57" s="140">
        <f t="shared" si="2"/>
        <v>0.34782608695652173</v>
      </c>
      <c r="AM57" s="140">
        <f t="shared" si="3"/>
        <v>0.67608695652173911</v>
      </c>
    </row>
    <row r="58" spans="1:39" ht="15.75" x14ac:dyDescent="0.25">
      <c r="A58" s="194" t="s">
        <v>44</v>
      </c>
      <c r="B58" s="15" t="s">
        <v>80</v>
      </c>
      <c r="C58" s="106">
        <v>23</v>
      </c>
      <c r="D58" s="84">
        <v>23</v>
      </c>
      <c r="E58" s="106">
        <v>12</v>
      </c>
      <c r="F58" s="86">
        <v>0</v>
      </c>
      <c r="G58" s="85">
        <v>3</v>
      </c>
      <c r="H58" s="85">
        <v>20</v>
      </c>
      <c r="I58" s="119">
        <v>5</v>
      </c>
      <c r="J58" s="119">
        <v>5</v>
      </c>
      <c r="K58" s="106">
        <v>2</v>
      </c>
      <c r="L58" s="106">
        <v>12</v>
      </c>
      <c r="M58" s="106">
        <v>2</v>
      </c>
      <c r="N58" s="106">
        <v>12</v>
      </c>
      <c r="O58" s="106">
        <v>19</v>
      </c>
      <c r="P58" s="106">
        <v>3</v>
      </c>
      <c r="Q58" s="106">
        <v>20</v>
      </c>
      <c r="R58" s="106">
        <v>20</v>
      </c>
      <c r="S58" s="106">
        <v>22</v>
      </c>
      <c r="T58" s="106">
        <v>22</v>
      </c>
      <c r="U58" s="106">
        <v>21</v>
      </c>
      <c r="V58" s="106">
        <v>22</v>
      </c>
      <c r="W58" s="106">
        <v>23</v>
      </c>
      <c r="X58" s="106">
        <v>23</v>
      </c>
      <c r="Y58" s="106">
        <v>2</v>
      </c>
      <c r="Z58" s="106">
        <v>16</v>
      </c>
      <c r="AA58" s="106">
        <v>4</v>
      </c>
      <c r="AB58" s="106">
        <v>16</v>
      </c>
      <c r="AC58" s="106">
        <v>6</v>
      </c>
      <c r="AD58" s="106">
        <v>9</v>
      </c>
      <c r="AE58" s="106">
        <v>14</v>
      </c>
      <c r="AF58" s="106">
        <v>7</v>
      </c>
      <c r="AG58" s="106">
        <v>1</v>
      </c>
      <c r="AH58" s="106">
        <v>0</v>
      </c>
      <c r="AI58" s="106">
        <v>15</v>
      </c>
      <c r="AJ58" s="141">
        <f t="shared" si="0"/>
        <v>266</v>
      </c>
      <c r="AK58" s="140">
        <f t="shared" si="1"/>
        <v>0.57826086956521738</v>
      </c>
      <c r="AL58" s="140">
        <f t="shared" si="2"/>
        <v>0.86956521739130432</v>
      </c>
      <c r="AM58" s="140">
        <f t="shared" si="3"/>
        <v>0.42173913043478262</v>
      </c>
    </row>
    <row r="59" spans="1:39" s="14" customFormat="1" ht="15.75" x14ac:dyDescent="0.25">
      <c r="A59" s="195"/>
      <c r="B59" s="15" t="s">
        <v>81</v>
      </c>
      <c r="C59" s="106">
        <v>19</v>
      </c>
      <c r="D59" s="84">
        <v>19</v>
      </c>
      <c r="E59" s="106">
        <v>9</v>
      </c>
      <c r="F59" s="86">
        <v>3</v>
      </c>
      <c r="G59" s="85">
        <v>2</v>
      </c>
      <c r="H59" s="85">
        <v>14</v>
      </c>
      <c r="I59" s="119">
        <v>3</v>
      </c>
      <c r="J59" s="119">
        <v>1</v>
      </c>
      <c r="K59" s="106">
        <v>0</v>
      </c>
      <c r="L59" s="106">
        <v>5</v>
      </c>
      <c r="M59" s="106">
        <v>0</v>
      </c>
      <c r="N59" s="106">
        <v>2</v>
      </c>
      <c r="O59" s="106">
        <v>17</v>
      </c>
      <c r="P59" s="106">
        <v>2</v>
      </c>
      <c r="Q59" s="106">
        <v>10</v>
      </c>
      <c r="R59" s="106">
        <v>8</v>
      </c>
      <c r="S59" s="106">
        <v>15</v>
      </c>
      <c r="T59" s="106">
        <v>11</v>
      </c>
      <c r="U59" s="106">
        <v>16</v>
      </c>
      <c r="V59" s="106">
        <v>11</v>
      </c>
      <c r="W59" s="106">
        <v>14</v>
      </c>
      <c r="X59" s="106">
        <v>14</v>
      </c>
      <c r="Y59" s="106">
        <v>7</v>
      </c>
      <c r="Z59" s="106">
        <v>7</v>
      </c>
      <c r="AA59" s="106">
        <v>0</v>
      </c>
      <c r="AB59" s="106">
        <v>14</v>
      </c>
      <c r="AC59" s="106">
        <v>8</v>
      </c>
      <c r="AD59" s="106">
        <v>3</v>
      </c>
      <c r="AE59" s="106">
        <v>6</v>
      </c>
      <c r="AF59" s="106">
        <v>5</v>
      </c>
      <c r="AG59" s="106">
        <v>0</v>
      </c>
      <c r="AH59" s="106">
        <v>0</v>
      </c>
      <c r="AI59" s="106">
        <v>3</v>
      </c>
      <c r="AJ59" s="141">
        <f t="shared" si="0"/>
        <v>154</v>
      </c>
      <c r="AK59" s="140">
        <f t="shared" si="1"/>
        <v>0.40526315789473683</v>
      </c>
      <c r="AL59" s="140">
        <f t="shared" si="2"/>
        <v>0.73684210526315785</v>
      </c>
      <c r="AM59" s="140">
        <f t="shared" si="3"/>
        <v>0.59473684210526323</v>
      </c>
    </row>
    <row r="60" spans="1:39" s="14" customFormat="1" ht="15.75" x14ac:dyDescent="0.25">
      <c r="A60" s="195"/>
      <c r="B60" s="15" t="s">
        <v>82</v>
      </c>
      <c r="C60" s="106">
        <v>23</v>
      </c>
      <c r="D60" s="84">
        <v>23</v>
      </c>
      <c r="E60" s="106">
        <v>17</v>
      </c>
      <c r="F60" s="86">
        <v>1</v>
      </c>
      <c r="G60" s="85">
        <v>3</v>
      </c>
      <c r="H60" s="85">
        <v>19</v>
      </c>
      <c r="I60" s="119">
        <v>4</v>
      </c>
      <c r="J60" s="119">
        <v>3</v>
      </c>
      <c r="K60" s="106">
        <v>0</v>
      </c>
      <c r="L60" s="106">
        <v>10</v>
      </c>
      <c r="M60" s="106">
        <v>0</v>
      </c>
      <c r="N60" s="106">
        <v>10</v>
      </c>
      <c r="O60" s="106">
        <v>22</v>
      </c>
      <c r="P60" s="106">
        <v>5</v>
      </c>
      <c r="Q60" s="106">
        <v>16</v>
      </c>
      <c r="R60" s="106">
        <v>15</v>
      </c>
      <c r="S60" s="106">
        <v>19</v>
      </c>
      <c r="T60" s="106">
        <v>21</v>
      </c>
      <c r="U60" s="106">
        <v>17</v>
      </c>
      <c r="V60" s="106">
        <v>15</v>
      </c>
      <c r="W60" s="106">
        <v>18</v>
      </c>
      <c r="X60" s="106">
        <v>21</v>
      </c>
      <c r="Y60" s="106">
        <v>3</v>
      </c>
      <c r="Z60" s="106">
        <v>18</v>
      </c>
      <c r="AA60" s="106">
        <v>1</v>
      </c>
      <c r="AB60" s="106">
        <v>16</v>
      </c>
      <c r="AC60" s="106">
        <v>15</v>
      </c>
      <c r="AD60" s="106">
        <v>6</v>
      </c>
      <c r="AE60" s="106">
        <v>10</v>
      </c>
      <c r="AF60" s="106">
        <v>8</v>
      </c>
      <c r="AG60" s="106">
        <v>7</v>
      </c>
      <c r="AH60" s="106">
        <v>0</v>
      </c>
      <c r="AI60" s="106">
        <v>12</v>
      </c>
      <c r="AJ60" s="141">
        <f t="shared" si="0"/>
        <v>243</v>
      </c>
      <c r="AK60" s="140">
        <f t="shared" si="1"/>
        <v>0.52826086956521745</v>
      </c>
      <c r="AL60" s="140">
        <f t="shared" si="2"/>
        <v>0.82608695652173914</v>
      </c>
      <c r="AM60" s="140">
        <f t="shared" si="3"/>
        <v>0.47173913043478255</v>
      </c>
    </row>
    <row r="61" spans="1:39" s="14" customFormat="1" ht="15.75" x14ac:dyDescent="0.25">
      <c r="A61" s="196"/>
      <c r="B61" s="15" t="s">
        <v>83</v>
      </c>
      <c r="C61" s="106">
        <v>21</v>
      </c>
      <c r="D61" s="84">
        <v>20</v>
      </c>
      <c r="E61" s="106">
        <v>17</v>
      </c>
      <c r="F61" s="86">
        <v>1</v>
      </c>
      <c r="G61" s="85">
        <v>2</v>
      </c>
      <c r="H61" s="85">
        <v>17</v>
      </c>
      <c r="I61" s="119">
        <v>8</v>
      </c>
      <c r="J61" s="119">
        <v>7</v>
      </c>
      <c r="K61" s="106">
        <v>0</v>
      </c>
      <c r="L61" s="106">
        <v>6</v>
      </c>
      <c r="M61" s="106">
        <v>0</v>
      </c>
      <c r="N61" s="106">
        <v>6</v>
      </c>
      <c r="O61" s="106">
        <v>18</v>
      </c>
      <c r="P61" s="106">
        <v>4</v>
      </c>
      <c r="Q61" s="106">
        <v>13</v>
      </c>
      <c r="R61" s="106">
        <v>9</v>
      </c>
      <c r="S61" s="106">
        <v>18</v>
      </c>
      <c r="T61" s="106">
        <v>11</v>
      </c>
      <c r="U61" s="106">
        <v>17</v>
      </c>
      <c r="V61" s="106">
        <v>17</v>
      </c>
      <c r="W61" s="106">
        <v>19</v>
      </c>
      <c r="X61" s="106">
        <v>13</v>
      </c>
      <c r="Y61" s="106">
        <v>10</v>
      </c>
      <c r="Z61" s="106">
        <v>4</v>
      </c>
      <c r="AA61" s="106">
        <v>7</v>
      </c>
      <c r="AB61" s="106">
        <v>8</v>
      </c>
      <c r="AC61" s="106">
        <v>13</v>
      </c>
      <c r="AD61" s="106">
        <v>3</v>
      </c>
      <c r="AE61" s="106">
        <v>11</v>
      </c>
      <c r="AF61" s="106">
        <v>4</v>
      </c>
      <c r="AG61" s="106">
        <v>1</v>
      </c>
      <c r="AH61" s="106">
        <v>0</v>
      </c>
      <c r="AI61" s="106">
        <v>11</v>
      </c>
      <c r="AJ61" s="141">
        <f t="shared" si="0"/>
        <v>193</v>
      </c>
      <c r="AK61" s="140">
        <f t="shared" si="1"/>
        <v>0.48250000000000004</v>
      </c>
      <c r="AL61" s="140">
        <f t="shared" si="2"/>
        <v>0.85</v>
      </c>
      <c r="AM61" s="140">
        <f t="shared" si="3"/>
        <v>0.51749999999999996</v>
      </c>
    </row>
    <row r="62" spans="1:39" s="14" customFormat="1" ht="15.75" x14ac:dyDescent="0.25">
      <c r="A62" s="63" t="s">
        <v>117</v>
      </c>
      <c r="B62" s="68"/>
      <c r="C62" s="67">
        <f>SUM(C58:C61)</f>
        <v>86</v>
      </c>
      <c r="D62" s="79">
        <f t="shared" ref="D62:AI62" si="16">SUM(D58:D61)</f>
        <v>85</v>
      </c>
      <c r="E62" s="80">
        <f t="shared" si="16"/>
        <v>55</v>
      </c>
      <c r="F62" s="81">
        <f t="shared" si="16"/>
        <v>5</v>
      </c>
      <c r="G62" s="82">
        <f t="shared" si="16"/>
        <v>10</v>
      </c>
      <c r="H62" s="82">
        <f t="shared" si="16"/>
        <v>70</v>
      </c>
      <c r="I62" s="122">
        <f t="shared" si="16"/>
        <v>20</v>
      </c>
      <c r="J62" s="122">
        <f t="shared" si="16"/>
        <v>16</v>
      </c>
      <c r="K62" s="80">
        <f t="shared" si="16"/>
        <v>2</v>
      </c>
      <c r="L62" s="80">
        <f t="shared" si="16"/>
        <v>33</v>
      </c>
      <c r="M62" s="80">
        <f t="shared" si="16"/>
        <v>2</v>
      </c>
      <c r="N62" s="80">
        <f t="shared" si="16"/>
        <v>30</v>
      </c>
      <c r="O62" s="80">
        <f t="shared" si="16"/>
        <v>76</v>
      </c>
      <c r="P62" s="80">
        <f t="shared" si="16"/>
        <v>14</v>
      </c>
      <c r="Q62" s="80">
        <f t="shared" si="16"/>
        <v>59</v>
      </c>
      <c r="R62" s="80">
        <f t="shared" si="16"/>
        <v>52</v>
      </c>
      <c r="S62" s="80">
        <f t="shared" si="16"/>
        <v>74</v>
      </c>
      <c r="T62" s="80">
        <f t="shared" si="16"/>
        <v>65</v>
      </c>
      <c r="U62" s="80">
        <f t="shared" si="16"/>
        <v>71</v>
      </c>
      <c r="V62" s="80">
        <f t="shared" si="16"/>
        <v>65</v>
      </c>
      <c r="W62" s="80">
        <f t="shared" si="16"/>
        <v>74</v>
      </c>
      <c r="X62" s="80">
        <f t="shared" si="16"/>
        <v>71</v>
      </c>
      <c r="Y62" s="80">
        <f t="shared" si="16"/>
        <v>22</v>
      </c>
      <c r="Z62" s="80">
        <f t="shared" si="16"/>
        <v>45</v>
      </c>
      <c r="AA62" s="80">
        <f t="shared" si="16"/>
        <v>12</v>
      </c>
      <c r="AB62" s="80">
        <f t="shared" si="16"/>
        <v>54</v>
      </c>
      <c r="AC62" s="80">
        <f t="shared" si="16"/>
        <v>42</v>
      </c>
      <c r="AD62" s="80">
        <f t="shared" si="16"/>
        <v>21</v>
      </c>
      <c r="AE62" s="80">
        <f t="shared" si="16"/>
        <v>41</v>
      </c>
      <c r="AF62" s="80">
        <f t="shared" si="16"/>
        <v>24</v>
      </c>
      <c r="AG62" s="80">
        <f t="shared" si="16"/>
        <v>9</v>
      </c>
      <c r="AH62" s="80">
        <f t="shared" si="16"/>
        <v>0</v>
      </c>
      <c r="AI62" s="80">
        <f t="shared" si="16"/>
        <v>41</v>
      </c>
      <c r="AJ62" s="141">
        <f t="shared" si="0"/>
        <v>856</v>
      </c>
      <c r="AK62" s="140">
        <f t="shared" si="1"/>
        <v>0.50352941176470589</v>
      </c>
      <c r="AL62" s="140">
        <f t="shared" si="2"/>
        <v>0.82352941176470584</v>
      </c>
      <c r="AM62" s="140">
        <f t="shared" si="3"/>
        <v>0.49647058823529411</v>
      </c>
    </row>
    <row r="63" spans="1:39" ht="15.75" x14ac:dyDescent="0.25">
      <c r="A63" s="194" t="s">
        <v>45</v>
      </c>
      <c r="B63" s="15" t="s">
        <v>80</v>
      </c>
      <c r="C63" s="117">
        <v>28</v>
      </c>
      <c r="D63" s="84">
        <v>27</v>
      </c>
      <c r="E63" s="117">
        <v>20</v>
      </c>
      <c r="F63" s="86">
        <v>1</v>
      </c>
      <c r="G63" s="85">
        <v>2</v>
      </c>
      <c r="H63" s="85">
        <v>24</v>
      </c>
      <c r="I63" s="119">
        <v>3</v>
      </c>
      <c r="J63" s="119">
        <v>3</v>
      </c>
      <c r="K63" s="117">
        <v>5</v>
      </c>
      <c r="L63" s="117">
        <v>0</v>
      </c>
      <c r="M63" s="117">
        <v>0</v>
      </c>
      <c r="N63" s="117">
        <v>0</v>
      </c>
      <c r="O63" s="117">
        <v>25</v>
      </c>
      <c r="P63" s="117">
        <v>1</v>
      </c>
      <c r="Q63" s="117">
        <v>20</v>
      </c>
      <c r="R63" s="117">
        <v>20</v>
      </c>
      <c r="S63" s="117">
        <v>23</v>
      </c>
      <c r="T63" s="117">
        <v>26</v>
      </c>
      <c r="U63" s="117">
        <v>26</v>
      </c>
      <c r="V63" s="117">
        <v>26</v>
      </c>
      <c r="W63" s="117">
        <v>26</v>
      </c>
      <c r="X63" s="117">
        <v>16</v>
      </c>
      <c r="Y63" s="117">
        <v>6</v>
      </c>
      <c r="Z63" s="117">
        <v>17</v>
      </c>
      <c r="AA63" s="117">
        <v>0</v>
      </c>
      <c r="AB63" s="117">
        <v>17</v>
      </c>
      <c r="AC63" s="117">
        <v>0</v>
      </c>
      <c r="AD63" s="117">
        <v>15</v>
      </c>
      <c r="AE63" s="117">
        <v>19</v>
      </c>
      <c r="AF63" s="117">
        <v>0</v>
      </c>
      <c r="AG63" s="117">
        <v>11</v>
      </c>
      <c r="AH63" s="117">
        <v>4</v>
      </c>
      <c r="AI63" s="117">
        <v>4</v>
      </c>
      <c r="AJ63" s="141">
        <f t="shared" si="0"/>
        <v>277</v>
      </c>
      <c r="AK63" s="140">
        <f t="shared" si="1"/>
        <v>0.51296296296296295</v>
      </c>
      <c r="AL63" s="140">
        <f t="shared" si="2"/>
        <v>0.88888888888888884</v>
      </c>
      <c r="AM63" s="140">
        <f t="shared" si="3"/>
        <v>0.48703703703703705</v>
      </c>
    </row>
    <row r="64" spans="1:39" s="14" customFormat="1" ht="15.75" x14ac:dyDescent="0.25">
      <c r="A64" s="195"/>
      <c r="B64" s="15" t="s">
        <v>81</v>
      </c>
      <c r="C64" s="117">
        <v>26</v>
      </c>
      <c r="D64" s="84">
        <v>26</v>
      </c>
      <c r="E64" s="117">
        <v>21</v>
      </c>
      <c r="F64" s="86">
        <v>0</v>
      </c>
      <c r="G64" s="85">
        <v>3</v>
      </c>
      <c r="H64" s="85">
        <v>23</v>
      </c>
      <c r="I64" s="119">
        <v>3</v>
      </c>
      <c r="J64" s="119">
        <v>3</v>
      </c>
      <c r="K64" s="117">
        <v>2</v>
      </c>
      <c r="L64" s="117">
        <v>3</v>
      </c>
      <c r="M64" s="117">
        <v>2</v>
      </c>
      <c r="N64" s="117">
        <v>3</v>
      </c>
      <c r="O64" s="117">
        <v>24</v>
      </c>
      <c r="P64" s="117">
        <v>5</v>
      </c>
      <c r="Q64" s="117">
        <v>16</v>
      </c>
      <c r="R64" s="117">
        <v>23</v>
      </c>
      <c r="S64" s="117">
        <v>25</v>
      </c>
      <c r="T64" s="117">
        <v>24</v>
      </c>
      <c r="U64" s="117">
        <v>21</v>
      </c>
      <c r="V64" s="117">
        <v>19</v>
      </c>
      <c r="W64" s="117">
        <v>23</v>
      </c>
      <c r="X64" s="117">
        <v>26</v>
      </c>
      <c r="Y64" s="117">
        <v>11</v>
      </c>
      <c r="Z64" s="117">
        <v>14</v>
      </c>
      <c r="AA64" s="117">
        <v>8</v>
      </c>
      <c r="AB64" s="117">
        <v>17</v>
      </c>
      <c r="AC64" s="117">
        <v>6</v>
      </c>
      <c r="AD64" s="117">
        <v>15</v>
      </c>
      <c r="AE64" s="117">
        <v>20</v>
      </c>
      <c r="AF64" s="117">
        <v>11</v>
      </c>
      <c r="AG64" s="117">
        <v>8</v>
      </c>
      <c r="AH64" s="117">
        <v>11</v>
      </c>
      <c r="AI64" s="117">
        <v>0</v>
      </c>
      <c r="AJ64" s="141">
        <f t="shared" si="0"/>
        <v>303</v>
      </c>
      <c r="AK64" s="140">
        <f t="shared" si="1"/>
        <v>0.58269230769230773</v>
      </c>
      <c r="AL64" s="140">
        <f t="shared" si="2"/>
        <v>0.88461538461538458</v>
      </c>
      <c r="AM64" s="140">
        <f t="shared" si="3"/>
        <v>0.41730769230769227</v>
      </c>
    </row>
    <row r="65" spans="1:39" s="14" customFormat="1" ht="15.75" x14ac:dyDescent="0.25">
      <c r="A65" s="195"/>
      <c r="B65" s="15" t="s">
        <v>82</v>
      </c>
      <c r="C65" s="117">
        <v>26</v>
      </c>
      <c r="D65" s="84">
        <v>23</v>
      </c>
      <c r="E65" s="117">
        <v>8</v>
      </c>
      <c r="F65" s="86">
        <v>0</v>
      </c>
      <c r="G65" s="85">
        <v>2</v>
      </c>
      <c r="H65" s="85">
        <v>21</v>
      </c>
      <c r="I65" s="119">
        <v>2</v>
      </c>
      <c r="J65" s="119">
        <v>2</v>
      </c>
      <c r="K65" s="117">
        <v>8</v>
      </c>
      <c r="L65" s="117">
        <v>10</v>
      </c>
      <c r="M65" s="117">
        <v>8</v>
      </c>
      <c r="N65" s="117">
        <v>10</v>
      </c>
      <c r="O65" s="117">
        <v>22</v>
      </c>
      <c r="P65" s="117">
        <v>10</v>
      </c>
      <c r="Q65" s="117">
        <v>12</v>
      </c>
      <c r="R65" s="117">
        <v>18</v>
      </c>
      <c r="S65" s="117">
        <v>22</v>
      </c>
      <c r="T65" s="117">
        <v>10</v>
      </c>
      <c r="U65" s="117">
        <v>20</v>
      </c>
      <c r="V65" s="117">
        <v>14</v>
      </c>
      <c r="W65" s="117">
        <v>23</v>
      </c>
      <c r="X65" s="117">
        <v>17</v>
      </c>
      <c r="Y65" s="117">
        <v>8</v>
      </c>
      <c r="Z65" s="117">
        <v>5</v>
      </c>
      <c r="AA65" s="117">
        <v>6</v>
      </c>
      <c r="AB65" s="117">
        <v>12</v>
      </c>
      <c r="AC65" s="117">
        <v>1</v>
      </c>
      <c r="AD65" s="117">
        <v>20</v>
      </c>
      <c r="AE65" s="117">
        <v>21</v>
      </c>
      <c r="AF65" s="117">
        <v>6</v>
      </c>
      <c r="AG65" s="117">
        <v>5</v>
      </c>
      <c r="AH65" s="117">
        <v>0</v>
      </c>
      <c r="AI65" s="117">
        <v>0</v>
      </c>
      <c r="AJ65" s="141">
        <f t="shared" si="0"/>
        <v>230</v>
      </c>
      <c r="AK65" s="140">
        <f t="shared" si="1"/>
        <v>0.5</v>
      </c>
      <c r="AL65" s="140">
        <f t="shared" si="2"/>
        <v>0.91304347826086951</v>
      </c>
      <c r="AM65" s="140">
        <f t="shared" si="3"/>
        <v>0.5</v>
      </c>
    </row>
    <row r="66" spans="1:39" s="14" customFormat="1" ht="15.75" x14ac:dyDescent="0.25">
      <c r="A66" s="196"/>
      <c r="B66" s="15" t="s">
        <v>83</v>
      </c>
      <c r="C66" s="117">
        <v>24</v>
      </c>
      <c r="D66" s="84">
        <v>21</v>
      </c>
      <c r="E66" s="117">
        <v>8</v>
      </c>
      <c r="F66" s="86">
        <v>1</v>
      </c>
      <c r="G66" s="85">
        <v>2</v>
      </c>
      <c r="H66" s="85">
        <v>18</v>
      </c>
      <c r="I66" s="119">
        <v>10</v>
      </c>
      <c r="J66" s="119">
        <v>9</v>
      </c>
      <c r="K66" s="117">
        <v>8</v>
      </c>
      <c r="L66" s="117"/>
      <c r="M66" s="117">
        <v>7</v>
      </c>
      <c r="N66" s="117"/>
      <c r="O66" s="117">
        <v>21</v>
      </c>
      <c r="P66" s="117">
        <v>7</v>
      </c>
      <c r="Q66" s="117">
        <v>13</v>
      </c>
      <c r="R66" s="117">
        <v>18</v>
      </c>
      <c r="S66" s="117">
        <v>20</v>
      </c>
      <c r="T66" s="117">
        <v>14</v>
      </c>
      <c r="U66" s="117">
        <v>20</v>
      </c>
      <c r="V66" s="117">
        <v>19</v>
      </c>
      <c r="W66" s="117">
        <v>18</v>
      </c>
      <c r="X66" s="117">
        <v>19</v>
      </c>
      <c r="Y66" s="117">
        <v>8</v>
      </c>
      <c r="Z66" s="117">
        <v>11</v>
      </c>
      <c r="AA66" s="117">
        <v>6</v>
      </c>
      <c r="AB66" s="117">
        <v>11</v>
      </c>
      <c r="AC66" s="117">
        <v>10</v>
      </c>
      <c r="AD66" s="117">
        <v>2</v>
      </c>
      <c r="AE66" s="117">
        <v>8</v>
      </c>
      <c r="AF66" s="117">
        <v>3</v>
      </c>
      <c r="AG66" s="117">
        <v>1</v>
      </c>
      <c r="AH66" s="117">
        <v>2</v>
      </c>
      <c r="AI66" s="117">
        <v>1</v>
      </c>
      <c r="AJ66" s="141">
        <f t="shared" si="0"/>
        <v>211</v>
      </c>
      <c r="AK66" s="140">
        <f t="shared" si="1"/>
        <v>0.50238095238095237</v>
      </c>
      <c r="AL66" s="140">
        <f t="shared" si="2"/>
        <v>0.8571428571428571</v>
      </c>
      <c r="AM66" s="140">
        <f t="shared" si="3"/>
        <v>0.49761904761904763</v>
      </c>
    </row>
    <row r="67" spans="1:39" s="14" customFormat="1" ht="15.75" x14ac:dyDescent="0.25">
      <c r="A67" s="63" t="s">
        <v>117</v>
      </c>
      <c r="B67" s="68"/>
      <c r="C67" s="67">
        <f>SUM(C63:C66)</f>
        <v>104</v>
      </c>
      <c r="D67" s="79">
        <f t="shared" ref="D67:AI67" si="17">SUM(D63:D66)</f>
        <v>97</v>
      </c>
      <c r="E67" s="80">
        <f t="shared" si="17"/>
        <v>57</v>
      </c>
      <c r="F67" s="81">
        <f t="shared" si="17"/>
        <v>2</v>
      </c>
      <c r="G67" s="82">
        <f t="shared" si="17"/>
        <v>9</v>
      </c>
      <c r="H67" s="82">
        <f t="shared" si="17"/>
        <v>86</v>
      </c>
      <c r="I67" s="122">
        <f t="shared" si="17"/>
        <v>18</v>
      </c>
      <c r="J67" s="122">
        <f t="shared" si="17"/>
        <v>17</v>
      </c>
      <c r="K67" s="80">
        <f t="shared" si="17"/>
        <v>23</v>
      </c>
      <c r="L67" s="80">
        <f t="shared" si="17"/>
        <v>13</v>
      </c>
      <c r="M67" s="80">
        <f t="shared" si="17"/>
        <v>17</v>
      </c>
      <c r="N67" s="80">
        <f t="shared" si="17"/>
        <v>13</v>
      </c>
      <c r="O67" s="80">
        <f t="shared" si="17"/>
        <v>92</v>
      </c>
      <c r="P67" s="80">
        <f t="shared" si="17"/>
        <v>23</v>
      </c>
      <c r="Q67" s="80">
        <f t="shared" si="17"/>
        <v>61</v>
      </c>
      <c r="R67" s="80">
        <f t="shared" si="17"/>
        <v>79</v>
      </c>
      <c r="S67" s="80">
        <f t="shared" si="17"/>
        <v>90</v>
      </c>
      <c r="T67" s="80">
        <f t="shared" si="17"/>
        <v>74</v>
      </c>
      <c r="U67" s="80">
        <f t="shared" si="17"/>
        <v>87</v>
      </c>
      <c r="V67" s="80">
        <f t="shared" si="17"/>
        <v>78</v>
      </c>
      <c r="W67" s="80">
        <f t="shared" si="17"/>
        <v>90</v>
      </c>
      <c r="X67" s="80">
        <f t="shared" si="17"/>
        <v>78</v>
      </c>
      <c r="Y67" s="80">
        <f t="shared" si="17"/>
        <v>33</v>
      </c>
      <c r="Z67" s="80">
        <f t="shared" si="17"/>
        <v>47</v>
      </c>
      <c r="AA67" s="80">
        <f t="shared" si="17"/>
        <v>20</v>
      </c>
      <c r="AB67" s="80">
        <f t="shared" si="17"/>
        <v>57</v>
      </c>
      <c r="AC67" s="80">
        <f t="shared" si="17"/>
        <v>17</v>
      </c>
      <c r="AD67" s="80">
        <f t="shared" si="17"/>
        <v>52</v>
      </c>
      <c r="AE67" s="80">
        <f t="shared" si="17"/>
        <v>68</v>
      </c>
      <c r="AF67" s="80">
        <f t="shared" si="17"/>
        <v>20</v>
      </c>
      <c r="AG67" s="80">
        <f t="shared" si="17"/>
        <v>25</v>
      </c>
      <c r="AH67" s="80">
        <f t="shared" si="17"/>
        <v>17</v>
      </c>
      <c r="AI67" s="80">
        <f t="shared" si="17"/>
        <v>5</v>
      </c>
      <c r="AJ67" s="141">
        <f t="shared" si="0"/>
        <v>1021</v>
      </c>
      <c r="AK67" s="140">
        <f t="shared" si="1"/>
        <v>0.52628865979381445</v>
      </c>
      <c r="AL67" s="140">
        <f t="shared" si="2"/>
        <v>0.88659793814432986</v>
      </c>
      <c r="AM67" s="140">
        <f t="shared" si="3"/>
        <v>0.47371134020618555</v>
      </c>
    </row>
    <row r="68" spans="1:39" ht="15.75" x14ac:dyDescent="0.25">
      <c r="A68" s="194" t="s">
        <v>68</v>
      </c>
      <c r="B68" s="15" t="s">
        <v>80</v>
      </c>
      <c r="C68" s="133">
        <v>17</v>
      </c>
      <c r="D68" s="84">
        <v>17</v>
      </c>
      <c r="E68" s="133">
        <v>15</v>
      </c>
      <c r="F68" s="86">
        <v>0</v>
      </c>
      <c r="G68" s="85">
        <v>2</v>
      </c>
      <c r="H68" s="85">
        <v>15</v>
      </c>
      <c r="I68" s="119">
        <v>4</v>
      </c>
      <c r="J68" s="119">
        <v>4</v>
      </c>
      <c r="K68" s="133">
        <v>6</v>
      </c>
      <c r="L68" s="133">
        <v>3</v>
      </c>
      <c r="M68" s="133">
        <v>4</v>
      </c>
      <c r="N68" s="133">
        <v>3</v>
      </c>
      <c r="O68" s="133">
        <v>15</v>
      </c>
      <c r="P68" s="133">
        <v>5</v>
      </c>
      <c r="Q68" s="133">
        <v>10</v>
      </c>
      <c r="R68" s="133">
        <v>9</v>
      </c>
      <c r="S68" s="133">
        <v>10</v>
      </c>
      <c r="T68" s="133">
        <v>11</v>
      </c>
      <c r="U68" s="133">
        <v>15</v>
      </c>
      <c r="V68" s="133">
        <v>12</v>
      </c>
      <c r="W68" s="133">
        <v>14</v>
      </c>
      <c r="X68" s="133">
        <v>15</v>
      </c>
      <c r="Y68" s="133">
        <v>0</v>
      </c>
      <c r="Z68" s="133">
        <v>8</v>
      </c>
      <c r="AA68" s="133">
        <v>2</v>
      </c>
      <c r="AB68" s="133">
        <v>12</v>
      </c>
      <c r="AC68" s="133">
        <v>5</v>
      </c>
      <c r="AD68" s="133">
        <v>4</v>
      </c>
      <c r="AE68" s="133">
        <v>12</v>
      </c>
      <c r="AF68" s="133">
        <v>4</v>
      </c>
      <c r="AG68" s="133">
        <v>3</v>
      </c>
      <c r="AH68" s="133">
        <v>1</v>
      </c>
      <c r="AI68" s="133">
        <v>10</v>
      </c>
      <c r="AJ68" s="141">
        <f t="shared" si="0"/>
        <v>162</v>
      </c>
      <c r="AK68" s="140">
        <f t="shared" si="1"/>
        <v>0.47647058823529409</v>
      </c>
      <c r="AL68" s="140">
        <f t="shared" si="2"/>
        <v>0.88235294117647056</v>
      </c>
      <c r="AM68" s="140">
        <f t="shared" si="3"/>
        <v>0.52352941176470591</v>
      </c>
    </row>
    <row r="69" spans="1:39" s="14" customFormat="1" ht="15.75" x14ac:dyDescent="0.25">
      <c r="A69" s="195"/>
      <c r="B69" s="15" t="s">
        <v>81</v>
      </c>
      <c r="C69" s="133">
        <v>18</v>
      </c>
      <c r="D69" s="84">
        <v>17</v>
      </c>
      <c r="E69" s="133">
        <v>13</v>
      </c>
      <c r="F69" s="86">
        <v>1</v>
      </c>
      <c r="G69" s="85">
        <v>1</v>
      </c>
      <c r="H69" s="85">
        <v>15</v>
      </c>
      <c r="I69" s="119">
        <v>6</v>
      </c>
      <c r="J69" s="119">
        <v>5</v>
      </c>
      <c r="K69" s="133">
        <v>7</v>
      </c>
      <c r="L69" s="133">
        <v>0</v>
      </c>
      <c r="M69" s="133">
        <v>6</v>
      </c>
      <c r="N69" s="133">
        <v>0</v>
      </c>
      <c r="O69" s="133">
        <v>11</v>
      </c>
      <c r="P69" s="133">
        <v>1</v>
      </c>
      <c r="Q69" s="133">
        <v>15</v>
      </c>
      <c r="R69" s="133">
        <v>15</v>
      </c>
      <c r="S69" s="133">
        <v>13</v>
      </c>
      <c r="T69" s="133">
        <v>11</v>
      </c>
      <c r="U69" s="133">
        <v>15</v>
      </c>
      <c r="V69" s="133">
        <v>15</v>
      </c>
      <c r="W69" s="133">
        <v>15</v>
      </c>
      <c r="X69" s="133">
        <v>11</v>
      </c>
      <c r="Y69" s="133">
        <v>2</v>
      </c>
      <c r="Z69" s="133">
        <v>10</v>
      </c>
      <c r="AA69" s="133">
        <v>2</v>
      </c>
      <c r="AB69" s="133">
        <v>9</v>
      </c>
      <c r="AC69" s="133">
        <v>7</v>
      </c>
      <c r="AD69" s="133">
        <v>0</v>
      </c>
      <c r="AE69" s="133">
        <v>6</v>
      </c>
      <c r="AF69" s="133">
        <v>2</v>
      </c>
      <c r="AG69" s="133">
        <v>1</v>
      </c>
      <c r="AH69" s="133">
        <v>0</v>
      </c>
      <c r="AI69" s="133">
        <v>11</v>
      </c>
      <c r="AJ69" s="141">
        <f t="shared" si="0"/>
        <v>161</v>
      </c>
      <c r="AK69" s="140">
        <f t="shared" si="1"/>
        <v>0.47352941176470592</v>
      </c>
      <c r="AL69" s="140">
        <f t="shared" si="2"/>
        <v>0.88235294117647056</v>
      </c>
      <c r="AM69" s="140">
        <f t="shared" si="3"/>
        <v>0.52647058823529402</v>
      </c>
    </row>
    <row r="70" spans="1:39" s="14" customFormat="1" ht="15.75" x14ac:dyDescent="0.25">
      <c r="A70" s="195"/>
      <c r="B70" s="15" t="s">
        <v>82</v>
      </c>
      <c r="C70" s="133">
        <v>19</v>
      </c>
      <c r="D70" s="84">
        <v>19</v>
      </c>
      <c r="E70" s="133">
        <v>14</v>
      </c>
      <c r="F70" s="86">
        <v>0</v>
      </c>
      <c r="G70" s="85">
        <v>0</v>
      </c>
      <c r="H70" s="85">
        <v>19</v>
      </c>
      <c r="I70" s="119">
        <v>0</v>
      </c>
      <c r="J70" s="119">
        <v>0</v>
      </c>
      <c r="K70" s="133">
        <v>6</v>
      </c>
      <c r="L70" s="133">
        <v>0</v>
      </c>
      <c r="M70" s="133">
        <v>6</v>
      </c>
      <c r="N70" s="133">
        <v>0</v>
      </c>
      <c r="O70" s="133">
        <v>17</v>
      </c>
      <c r="P70" s="133">
        <v>0</v>
      </c>
      <c r="Q70" s="133">
        <v>18</v>
      </c>
      <c r="R70" s="133">
        <v>18</v>
      </c>
      <c r="S70" s="133">
        <v>18</v>
      </c>
      <c r="T70" s="133">
        <v>18</v>
      </c>
      <c r="U70" s="133">
        <v>18</v>
      </c>
      <c r="V70" s="133">
        <v>18</v>
      </c>
      <c r="W70" s="133">
        <v>19</v>
      </c>
      <c r="X70" s="133">
        <v>19</v>
      </c>
      <c r="Y70" s="133">
        <v>0</v>
      </c>
      <c r="Z70" s="133">
        <v>19</v>
      </c>
      <c r="AA70" s="133">
        <v>2</v>
      </c>
      <c r="AB70" s="133">
        <v>15</v>
      </c>
      <c r="AC70" s="133">
        <v>4</v>
      </c>
      <c r="AD70" s="133">
        <v>8</v>
      </c>
      <c r="AE70" s="133">
        <v>13</v>
      </c>
      <c r="AF70" s="133">
        <v>12</v>
      </c>
      <c r="AG70" s="133">
        <v>4</v>
      </c>
      <c r="AH70" s="133">
        <v>1</v>
      </c>
      <c r="AI70" s="133">
        <v>12</v>
      </c>
      <c r="AJ70" s="141">
        <f t="shared" si="0"/>
        <v>236</v>
      </c>
      <c r="AK70" s="140">
        <f t="shared" si="1"/>
        <v>0.62105263157894741</v>
      </c>
      <c r="AL70" s="140">
        <f t="shared" si="2"/>
        <v>1</v>
      </c>
      <c r="AM70" s="140">
        <f t="shared" si="3"/>
        <v>0.37894736842105259</v>
      </c>
    </row>
    <row r="71" spans="1:39" s="14" customFormat="1" ht="15.75" x14ac:dyDescent="0.25">
      <c r="A71" s="196"/>
      <c r="B71" s="15" t="s">
        <v>83</v>
      </c>
      <c r="C71" s="133">
        <v>19</v>
      </c>
      <c r="D71" s="84">
        <v>19</v>
      </c>
      <c r="E71" s="133">
        <v>15</v>
      </c>
      <c r="F71" s="86">
        <v>0</v>
      </c>
      <c r="G71" s="85">
        <v>3</v>
      </c>
      <c r="H71" s="85">
        <v>16</v>
      </c>
      <c r="I71" s="119">
        <v>2</v>
      </c>
      <c r="J71" s="119">
        <v>2</v>
      </c>
      <c r="K71" s="133">
        <v>6</v>
      </c>
      <c r="L71" s="133">
        <v>2</v>
      </c>
      <c r="M71" s="133">
        <v>6</v>
      </c>
      <c r="N71" s="133">
        <v>2</v>
      </c>
      <c r="O71" s="133">
        <v>16</v>
      </c>
      <c r="P71" s="133">
        <v>12</v>
      </c>
      <c r="Q71" s="133">
        <v>4</v>
      </c>
      <c r="R71" s="133">
        <v>8</v>
      </c>
      <c r="S71" s="133">
        <v>17</v>
      </c>
      <c r="T71" s="133">
        <v>15</v>
      </c>
      <c r="U71" s="133">
        <v>16</v>
      </c>
      <c r="V71" s="133">
        <v>14</v>
      </c>
      <c r="W71" s="133">
        <v>19</v>
      </c>
      <c r="X71" s="133">
        <v>18</v>
      </c>
      <c r="Y71" s="133">
        <v>5</v>
      </c>
      <c r="Z71" s="133">
        <v>13</v>
      </c>
      <c r="AA71" s="133">
        <v>1</v>
      </c>
      <c r="AB71" s="133">
        <v>16</v>
      </c>
      <c r="AC71" s="133">
        <v>1</v>
      </c>
      <c r="AD71" s="133">
        <v>2</v>
      </c>
      <c r="AE71" s="133">
        <v>8</v>
      </c>
      <c r="AF71" s="133">
        <v>2</v>
      </c>
      <c r="AG71" s="133">
        <v>2</v>
      </c>
      <c r="AH71" s="133">
        <v>6</v>
      </c>
      <c r="AI71" s="133">
        <v>7</v>
      </c>
      <c r="AJ71" s="141">
        <f t="shared" ref="AJ71:AJ134" si="18">SUM(P71:AI71)</f>
        <v>186</v>
      </c>
      <c r="AK71" s="140">
        <f t="shared" ref="AK71:AK134" si="19">AJ71/AJ$3/D71</f>
        <v>0.48947368421052634</v>
      </c>
      <c r="AL71" s="140">
        <f t="shared" ref="AL71:AL134" si="20">H71/D71</f>
        <v>0.84210526315789469</v>
      </c>
      <c r="AM71" s="140">
        <f t="shared" ref="AM71:AM134" si="21">100%-AK71</f>
        <v>0.51052631578947372</v>
      </c>
    </row>
    <row r="72" spans="1:39" s="14" customFormat="1" ht="15.75" x14ac:dyDescent="0.25">
      <c r="A72" s="63" t="s">
        <v>117</v>
      </c>
      <c r="B72" s="68"/>
      <c r="C72" s="67">
        <f>SUM(C68:C71)</f>
        <v>73</v>
      </c>
      <c r="D72" s="79">
        <f t="shared" ref="D72:AI72" si="22">SUM(D68:D71)</f>
        <v>72</v>
      </c>
      <c r="E72" s="80">
        <f t="shared" si="22"/>
        <v>57</v>
      </c>
      <c r="F72" s="81">
        <f t="shared" si="22"/>
        <v>1</v>
      </c>
      <c r="G72" s="82">
        <f t="shared" si="22"/>
        <v>6</v>
      </c>
      <c r="H72" s="82">
        <f t="shared" si="22"/>
        <v>65</v>
      </c>
      <c r="I72" s="122">
        <f t="shared" si="22"/>
        <v>12</v>
      </c>
      <c r="J72" s="122">
        <f t="shared" si="22"/>
        <v>11</v>
      </c>
      <c r="K72" s="80">
        <f t="shared" si="22"/>
        <v>25</v>
      </c>
      <c r="L72" s="80">
        <f t="shared" si="22"/>
        <v>5</v>
      </c>
      <c r="M72" s="80">
        <f t="shared" si="22"/>
        <v>22</v>
      </c>
      <c r="N72" s="80">
        <f t="shared" si="22"/>
        <v>5</v>
      </c>
      <c r="O72" s="80">
        <f t="shared" si="22"/>
        <v>59</v>
      </c>
      <c r="P72" s="80">
        <f t="shared" si="22"/>
        <v>18</v>
      </c>
      <c r="Q72" s="80">
        <f t="shared" si="22"/>
        <v>47</v>
      </c>
      <c r="R72" s="80">
        <f t="shared" si="22"/>
        <v>50</v>
      </c>
      <c r="S72" s="80">
        <f t="shared" si="22"/>
        <v>58</v>
      </c>
      <c r="T72" s="80">
        <f t="shared" si="22"/>
        <v>55</v>
      </c>
      <c r="U72" s="80">
        <f t="shared" si="22"/>
        <v>64</v>
      </c>
      <c r="V72" s="80">
        <f t="shared" si="22"/>
        <v>59</v>
      </c>
      <c r="W72" s="80">
        <f t="shared" si="22"/>
        <v>67</v>
      </c>
      <c r="X72" s="80">
        <f t="shared" si="22"/>
        <v>63</v>
      </c>
      <c r="Y72" s="80">
        <f t="shared" si="22"/>
        <v>7</v>
      </c>
      <c r="Z72" s="80">
        <f t="shared" si="22"/>
        <v>50</v>
      </c>
      <c r="AA72" s="80">
        <f t="shared" si="22"/>
        <v>7</v>
      </c>
      <c r="AB72" s="80">
        <f t="shared" si="22"/>
        <v>52</v>
      </c>
      <c r="AC72" s="80">
        <f t="shared" si="22"/>
        <v>17</v>
      </c>
      <c r="AD72" s="80">
        <f t="shared" si="22"/>
        <v>14</v>
      </c>
      <c r="AE72" s="80">
        <f t="shared" si="22"/>
        <v>39</v>
      </c>
      <c r="AF72" s="80">
        <f t="shared" si="22"/>
        <v>20</v>
      </c>
      <c r="AG72" s="80">
        <f t="shared" si="22"/>
        <v>10</v>
      </c>
      <c r="AH72" s="80">
        <f t="shared" si="22"/>
        <v>8</v>
      </c>
      <c r="AI72" s="80">
        <f t="shared" si="22"/>
        <v>40</v>
      </c>
      <c r="AJ72" s="141">
        <f t="shared" si="18"/>
        <v>745</v>
      </c>
      <c r="AK72" s="140">
        <f t="shared" si="19"/>
        <v>0.51736111111111116</v>
      </c>
      <c r="AL72" s="140">
        <f t="shared" si="20"/>
        <v>0.90277777777777779</v>
      </c>
      <c r="AM72" s="140">
        <f t="shared" si="21"/>
        <v>0.48263888888888884</v>
      </c>
    </row>
    <row r="73" spans="1:39" ht="15.75" x14ac:dyDescent="0.25">
      <c r="A73" s="194" t="s">
        <v>46</v>
      </c>
      <c r="B73" s="15" t="s">
        <v>80</v>
      </c>
      <c r="C73" s="106">
        <v>25</v>
      </c>
      <c r="D73" s="84">
        <v>24</v>
      </c>
      <c r="E73" s="106">
        <v>10</v>
      </c>
      <c r="F73" s="86">
        <v>0</v>
      </c>
      <c r="G73" s="85">
        <v>1</v>
      </c>
      <c r="H73" s="85">
        <v>23</v>
      </c>
      <c r="I73" s="119">
        <v>2</v>
      </c>
      <c r="J73" s="119">
        <v>2</v>
      </c>
      <c r="K73" s="106">
        <v>0</v>
      </c>
      <c r="L73" s="106">
        <v>2</v>
      </c>
      <c r="M73" s="106">
        <v>0</v>
      </c>
      <c r="N73" s="106">
        <v>2</v>
      </c>
      <c r="O73" s="106">
        <v>24</v>
      </c>
      <c r="P73" s="106">
        <v>5</v>
      </c>
      <c r="Q73" s="106">
        <v>19</v>
      </c>
      <c r="R73" s="106">
        <v>9</v>
      </c>
      <c r="S73" s="106">
        <v>24</v>
      </c>
      <c r="T73" s="106">
        <v>17</v>
      </c>
      <c r="U73" s="106">
        <v>21</v>
      </c>
      <c r="V73" s="106">
        <v>18</v>
      </c>
      <c r="W73" s="106">
        <v>22</v>
      </c>
      <c r="X73" s="106">
        <v>22</v>
      </c>
      <c r="Y73" s="106">
        <v>1</v>
      </c>
      <c r="Z73" s="106">
        <v>19</v>
      </c>
      <c r="AA73" s="106">
        <v>3</v>
      </c>
      <c r="AB73" s="106">
        <v>18</v>
      </c>
      <c r="AC73" s="106">
        <v>17</v>
      </c>
      <c r="AD73" s="106">
        <v>3</v>
      </c>
      <c r="AE73" s="106">
        <v>13</v>
      </c>
      <c r="AF73" s="106">
        <v>12</v>
      </c>
      <c r="AG73" s="106">
        <v>11</v>
      </c>
      <c r="AH73" s="106">
        <v>7</v>
      </c>
      <c r="AI73" s="106">
        <v>2</v>
      </c>
      <c r="AJ73" s="141">
        <f t="shared" si="18"/>
        <v>263</v>
      </c>
      <c r="AK73" s="140">
        <f t="shared" si="19"/>
        <v>0.54791666666666672</v>
      </c>
      <c r="AL73" s="140">
        <f t="shared" si="20"/>
        <v>0.95833333333333337</v>
      </c>
      <c r="AM73" s="140">
        <f t="shared" si="21"/>
        <v>0.45208333333333328</v>
      </c>
    </row>
    <row r="74" spans="1:39" s="14" customFormat="1" ht="15.75" x14ac:dyDescent="0.25">
      <c r="A74" s="195"/>
      <c r="B74" s="15" t="s">
        <v>81</v>
      </c>
      <c r="C74" s="106">
        <v>25</v>
      </c>
      <c r="D74" s="84">
        <v>25</v>
      </c>
      <c r="E74" s="106">
        <v>17</v>
      </c>
      <c r="F74" s="86">
        <v>2</v>
      </c>
      <c r="G74" s="85">
        <v>5</v>
      </c>
      <c r="H74" s="85">
        <v>18</v>
      </c>
      <c r="I74" s="119">
        <v>3</v>
      </c>
      <c r="J74" s="119">
        <v>2</v>
      </c>
      <c r="K74" s="106">
        <v>1</v>
      </c>
      <c r="L74" s="106">
        <v>8</v>
      </c>
      <c r="M74" s="106">
        <v>0</v>
      </c>
      <c r="N74" s="106">
        <v>7</v>
      </c>
      <c r="O74" s="106">
        <v>25</v>
      </c>
      <c r="P74" s="106">
        <v>12</v>
      </c>
      <c r="Q74" s="106">
        <v>12</v>
      </c>
      <c r="R74" s="106">
        <v>8</v>
      </c>
      <c r="S74" s="106">
        <v>23</v>
      </c>
      <c r="T74" s="106">
        <v>12</v>
      </c>
      <c r="U74" s="106">
        <v>23</v>
      </c>
      <c r="V74" s="106">
        <v>21</v>
      </c>
      <c r="W74" s="106">
        <v>23</v>
      </c>
      <c r="X74" s="106">
        <v>16</v>
      </c>
      <c r="Y74" s="106">
        <v>0</v>
      </c>
      <c r="Z74" s="106">
        <v>12</v>
      </c>
      <c r="AA74" s="106">
        <v>1</v>
      </c>
      <c r="AB74" s="106">
        <v>11</v>
      </c>
      <c r="AC74" s="106">
        <v>16</v>
      </c>
      <c r="AD74" s="106">
        <v>2</v>
      </c>
      <c r="AE74" s="106">
        <v>2</v>
      </c>
      <c r="AF74" s="106">
        <v>7</v>
      </c>
      <c r="AG74" s="106">
        <v>0</v>
      </c>
      <c r="AH74" s="106">
        <v>3</v>
      </c>
      <c r="AI74" s="106">
        <v>1</v>
      </c>
      <c r="AJ74" s="141">
        <f t="shared" si="18"/>
        <v>205</v>
      </c>
      <c r="AK74" s="140">
        <f t="shared" si="19"/>
        <v>0.41</v>
      </c>
      <c r="AL74" s="140">
        <f t="shared" si="20"/>
        <v>0.72</v>
      </c>
      <c r="AM74" s="140">
        <f t="shared" si="21"/>
        <v>0.59000000000000008</v>
      </c>
    </row>
    <row r="75" spans="1:39" s="14" customFormat="1" ht="15.75" x14ac:dyDescent="0.25">
      <c r="A75" s="195"/>
      <c r="B75" s="15" t="s">
        <v>82</v>
      </c>
      <c r="C75" s="106">
        <v>26</v>
      </c>
      <c r="D75" s="84">
        <v>24</v>
      </c>
      <c r="E75" s="106">
        <v>18</v>
      </c>
      <c r="F75" s="86">
        <v>1</v>
      </c>
      <c r="G75" s="85">
        <v>7</v>
      </c>
      <c r="H75" s="85">
        <v>16</v>
      </c>
      <c r="I75" s="119">
        <v>0</v>
      </c>
      <c r="J75" s="119">
        <v>0</v>
      </c>
      <c r="K75" s="106">
        <v>0</v>
      </c>
      <c r="L75" s="106">
        <v>5</v>
      </c>
      <c r="M75" s="106">
        <v>0</v>
      </c>
      <c r="N75" s="106">
        <v>5</v>
      </c>
      <c r="O75" s="106">
        <v>24</v>
      </c>
      <c r="P75" s="106">
        <v>5</v>
      </c>
      <c r="Q75" s="106">
        <v>17</v>
      </c>
      <c r="R75" s="106">
        <v>13</v>
      </c>
      <c r="S75" s="106">
        <v>16</v>
      </c>
      <c r="T75" s="106">
        <v>20</v>
      </c>
      <c r="U75" s="106">
        <v>21</v>
      </c>
      <c r="V75" s="106">
        <v>16</v>
      </c>
      <c r="W75" s="106">
        <v>21</v>
      </c>
      <c r="X75" s="106">
        <v>10</v>
      </c>
      <c r="Y75" s="106">
        <v>7</v>
      </c>
      <c r="Z75" s="106">
        <v>17</v>
      </c>
      <c r="AA75" s="106">
        <v>0</v>
      </c>
      <c r="AB75" s="106">
        <v>18</v>
      </c>
      <c r="AC75" s="106">
        <v>6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1</v>
      </c>
      <c r="AJ75" s="141">
        <f t="shared" si="18"/>
        <v>188</v>
      </c>
      <c r="AK75" s="140">
        <f t="shared" si="19"/>
        <v>0.39166666666666666</v>
      </c>
      <c r="AL75" s="140">
        <f t="shared" si="20"/>
        <v>0.66666666666666663</v>
      </c>
      <c r="AM75" s="140">
        <f t="shared" si="21"/>
        <v>0.60833333333333339</v>
      </c>
    </row>
    <row r="76" spans="1:39" s="14" customFormat="1" ht="15.75" x14ac:dyDescent="0.25">
      <c r="A76" s="196"/>
      <c r="B76" s="15" t="s">
        <v>83</v>
      </c>
      <c r="C76" s="106">
        <v>26</v>
      </c>
      <c r="D76" s="84">
        <v>25</v>
      </c>
      <c r="E76" s="106">
        <v>20</v>
      </c>
      <c r="F76" s="86">
        <v>0</v>
      </c>
      <c r="G76" s="85">
        <v>0</v>
      </c>
      <c r="H76" s="85">
        <v>25</v>
      </c>
      <c r="I76" s="119">
        <v>5</v>
      </c>
      <c r="J76" s="119">
        <v>5</v>
      </c>
      <c r="K76" s="106">
        <v>5</v>
      </c>
      <c r="L76" s="106">
        <v>0</v>
      </c>
      <c r="M76" s="106">
        <v>5</v>
      </c>
      <c r="N76" s="106">
        <v>0</v>
      </c>
      <c r="O76" s="106">
        <v>1</v>
      </c>
      <c r="P76" s="106">
        <v>10</v>
      </c>
      <c r="Q76" s="106">
        <v>13</v>
      </c>
      <c r="R76" s="106">
        <v>3</v>
      </c>
      <c r="S76" s="106">
        <v>18</v>
      </c>
      <c r="T76" s="106">
        <v>20</v>
      </c>
      <c r="U76" s="106">
        <v>23</v>
      </c>
      <c r="V76" s="106">
        <v>22</v>
      </c>
      <c r="W76" s="106">
        <v>22</v>
      </c>
      <c r="X76" s="106">
        <v>20</v>
      </c>
      <c r="Y76" s="106">
        <v>8</v>
      </c>
      <c r="Z76" s="106">
        <v>14</v>
      </c>
      <c r="AA76" s="106">
        <v>4</v>
      </c>
      <c r="AB76" s="106">
        <v>17</v>
      </c>
      <c r="AC76" s="106">
        <v>16</v>
      </c>
      <c r="AD76" s="106">
        <v>7</v>
      </c>
      <c r="AE76" s="106">
        <v>14</v>
      </c>
      <c r="AF76" s="106">
        <v>11</v>
      </c>
      <c r="AG76" s="106">
        <v>4</v>
      </c>
      <c r="AH76" s="106">
        <v>0</v>
      </c>
      <c r="AI76" s="106">
        <v>13</v>
      </c>
      <c r="AJ76" s="141">
        <f t="shared" si="18"/>
        <v>259</v>
      </c>
      <c r="AK76" s="140">
        <f t="shared" si="19"/>
        <v>0.51800000000000002</v>
      </c>
      <c r="AL76" s="140">
        <f t="shared" si="20"/>
        <v>1</v>
      </c>
      <c r="AM76" s="140">
        <f t="shared" si="21"/>
        <v>0.48199999999999998</v>
      </c>
    </row>
    <row r="77" spans="1:39" s="14" customFormat="1" ht="15.75" x14ac:dyDescent="0.25">
      <c r="A77" s="63" t="s">
        <v>117</v>
      </c>
      <c r="B77" s="68"/>
      <c r="C77" s="67">
        <f>SUM(C73:C76)</f>
        <v>102</v>
      </c>
      <c r="D77" s="79">
        <f t="shared" ref="D77:AI77" si="23">SUM(D73:D76)</f>
        <v>98</v>
      </c>
      <c r="E77" s="80">
        <f t="shared" si="23"/>
        <v>65</v>
      </c>
      <c r="F77" s="81">
        <f t="shared" si="23"/>
        <v>3</v>
      </c>
      <c r="G77" s="82">
        <f t="shared" si="23"/>
        <v>13</v>
      </c>
      <c r="H77" s="82">
        <f t="shared" si="23"/>
        <v>82</v>
      </c>
      <c r="I77" s="122">
        <f t="shared" si="23"/>
        <v>10</v>
      </c>
      <c r="J77" s="122">
        <f t="shared" si="23"/>
        <v>9</v>
      </c>
      <c r="K77" s="80">
        <f t="shared" si="23"/>
        <v>6</v>
      </c>
      <c r="L77" s="80">
        <f t="shared" si="23"/>
        <v>15</v>
      </c>
      <c r="M77" s="80">
        <f t="shared" si="23"/>
        <v>5</v>
      </c>
      <c r="N77" s="80">
        <f t="shared" si="23"/>
        <v>14</v>
      </c>
      <c r="O77" s="80">
        <f t="shared" si="23"/>
        <v>74</v>
      </c>
      <c r="P77" s="80">
        <f t="shared" si="23"/>
        <v>32</v>
      </c>
      <c r="Q77" s="80">
        <f t="shared" si="23"/>
        <v>61</v>
      </c>
      <c r="R77" s="80">
        <f t="shared" si="23"/>
        <v>33</v>
      </c>
      <c r="S77" s="80">
        <f t="shared" si="23"/>
        <v>81</v>
      </c>
      <c r="T77" s="80">
        <f t="shared" si="23"/>
        <v>69</v>
      </c>
      <c r="U77" s="80">
        <f t="shared" si="23"/>
        <v>88</v>
      </c>
      <c r="V77" s="80">
        <f t="shared" si="23"/>
        <v>77</v>
      </c>
      <c r="W77" s="80">
        <f t="shared" si="23"/>
        <v>88</v>
      </c>
      <c r="X77" s="80">
        <f t="shared" si="23"/>
        <v>68</v>
      </c>
      <c r="Y77" s="80">
        <f t="shared" si="23"/>
        <v>16</v>
      </c>
      <c r="Z77" s="80">
        <f t="shared" si="23"/>
        <v>62</v>
      </c>
      <c r="AA77" s="80">
        <f t="shared" si="23"/>
        <v>8</v>
      </c>
      <c r="AB77" s="80">
        <f t="shared" si="23"/>
        <v>64</v>
      </c>
      <c r="AC77" s="80">
        <f t="shared" si="23"/>
        <v>55</v>
      </c>
      <c r="AD77" s="80">
        <f t="shared" si="23"/>
        <v>12</v>
      </c>
      <c r="AE77" s="80">
        <f t="shared" si="23"/>
        <v>29</v>
      </c>
      <c r="AF77" s="80">
        <f t="shared" si="23"/>
        <v>30</v>
      </c>
      <c r="AG77" s="80">
        <f t="shared" si="23"/>
        <v>15</v>
      </c>
      <c r="AH77" s="80">
        <f t="shared" si="23"/>
        <v>10</v>
      </c>
      <c r="AI77" s="80">
        <f t="shared" si="23"/>
        <v>17</v>
      </c>
      <c r="AJ77" s="141">
        <f t="shared" si="18"/>
        <v>915</v>
      </c>
      <c r="AK77" s="140">
        <f t="shared" si="19"/>
        <v>0.46683673469387754</v>
      </c>
      <c r="AL77" s="140">
        <f t="shared" si="20"/>
        <v>0.83673469387755106</v>
      </c>
      <c r="AM77" s="140">
        <f t="shared" si="21"/>
        <v>0.53316326530612246</v>
      </c>
    </row>
    <row r="78" spans="1:39" ht="15.75" x14ac:dyDescent="0.25">
      <c r="A78" s="194" t="s">
        <v>47</v>
      </c>
      <c r="B78" s="18" t="s">
        <v>73</v>
      </c>
      <c r="C78" s="117">
        <v>26</v>
      </c>
      <c r="D78" s="84">
        <v>23</v>
      </c>
      <c r="E78" s="117">
        <v>23</v>
      </c>
      <c r="F78" s="86">
        <v>0</v>
      </c>
      <c r="G78" s="85">
        <v>0</v>
      </c>
      <c r="H78" s="85">
        <v>23</v>
      </c>
      <c r="I78" s="119">
        <v>2</v>
      </c>
      <c r="J78" s="119">
        <v>2</v>
      </c>
      <c r="K78" s="117">
        <v>4</v>
      </c>
      <c r="L78" s="117">
        <v>6</v>
      </c>
      <c r="M78" s="117">
        <v>4</v>
      </c>
      <c r="N78" s="117">
        <v>6</v>
      </c>
      <c r="O78" s="117">
        <v>22</v>
      </c>
      <c r="P78" s="117">
        <v>7</v>
      </c>
      <c r="Q78" s="117">
        <v>12</v>
      </c>
      <c r="R78" s="117">
        <v>20</v>
      </c>
      <c r="S78" s="117">
        <v>22</v>
      </c>
      <c r="T78" s="117">
        <v>6</v>
      </c>
      <c r="U78" s="117">
        <v>23</v>
      </c>
      <c r="V78" s="117">
        <v>21</v>
      </c>
      <c r="W78" s="117">
        <v>23</v>
      </c>
      <c r="X78" s="117">
        <v>23</v>
      </c>
      <c r="Y78" s="117">
        <v>3</v>
      </c>
      <c r="Z78" s="117">
        <v>19</v>
      </c>
      <c r="AA78" s="117">
        <v>0</v>
      </c>
      <c r="AB78" s="117">
        <v>20</v>
      </c>
      <c r="AC78" s="117">
        <v>0</v>
      </c>
      <c r="AD78" s="117">
        <v>22</v>
      </c>
      <c r="AE78" s="117">
        <v>23</v>
      </c>
      <c r="AF78" s="117">
        <v>6</v>
      </c>
      <c r="AG78" s="117">
        <v>15</v>
      </c>
      <c r="AH78" s="117">
        <v>0</v>
      </c>
      <c r="AI78" s="117">
        <v>22</v>
      </c>
      <c r="AJ78" s="141">
        <f t="shared" si="18"/>
        <v>287</v>
      </c>
      <c r="AK78" s="140">
        <f t="shared" si="19"/>
        <v>0.62391304347826082</v>
      </c>
      <c r="AL78" s="140">
        <f t="shared" si="20"/>
        <v>1</v>
      </c>
      <c r="AM78" s="140">
        <f t="shared" si="21"/>
        <v>0.37608695652173918</v>
      </c>
    </row>
    <row r="79" spans="1:39" s="14" customFormat="1" ht="15.75" x14ac:dyDescent="0.25">
      <c r="A79" s="195"/>
      <c r="B79" s="17" t="s">
        <v>74</v>
      </c>
      <c r="C79" s="118">
        <v>25</v>
      </c>
      <c r="D79" s="109">
        <v>24</v>
      </c>
      <c r="E79" s="118">
        <v>12</v>
      </c>
      <c r="F79" s="111">
        <v>1</v>
      </c>
      <c r="G79" s="110">
        <v>1</v>
      </c>
      <c r="H79" s="110">
        <v>22</v>
      </c>
      <c r="I79" s="124">
        <v>2</v>
      </c>
      <c r="J79" s="124">
        <v>2</v>
      </c>
      <c r="K79" s="118">
        <v>4</v>
      </c>
      <c r="L79" s="118">
        <v>4</v>
      </c>
      <c r="M79" s="118">
        <v>3</v>
      </c>
      <c r="N79" s="118">
        <v>4</v>
      </c>
      <c r="O79" s="118">
        <v>23</v>
      </c>
      <c r="P79" s="117">
        <v>2</v>
      </c>
      <c r="Q79" s="117">
        <v>18</v>
      </c>
      <c r="R79" s="117">
        <v>19</v>
      </c>
      <c r="S79" s="117">
        <v>24</v>
      </c>
      <c r="T79" s="117">
        <v>21</v>
      </c>
      <c r="U79" s="117">
        <v>20</v>
      </c>
      <c r="V79" s="117">
        <v>21</v>
      </c>
      <c r="W79" s="117">
        <v>23</v>
      </c>
      <c r="X79" s="117">
        <v>23</v>
      </c>
      <c r="Y79" s="117">
        <v>8</v>
      </c>
      <c r="Z79" s="117">
        <v>15</v>
      </c>
      <c r="AA79" s="117">
        <v>3</v>
      </c>
      <c r="AB79" s="117">
        <v>14</v>
      </c>
      <c r="AC79" s="112">
        <v>6</v>
      </c>
      <c r="AD79" s="112">
        <v>16</v>
      </c>
      <c r="AE79" s="112">
        <v>21</v>
      </c>
      <c r="AF79" s="112">
        <v>12</v>
      </c>
      <c r="AG79" s="112">
        <v>3</v>
      </c>
      <c r="AH79" s="112">
        <v>2</v>
      </c>
      <c r="AI79" s="112">
        <v>8</v>
      </c>
      <c r="AJ79" s="141">
        <f t="shared" si="18"/>
        <v>279</v>
      </c>
      <c r="AK79" s="140">
        <f t="shared" si="19"/>
        <v>0.58124999999999993</v>
      </c>
      <c r="AL79" s="140">
        <f t="shared" si="20"/>
        <v>0.91666666666666663</v>
      </c>
      <c r="AM79" s="140">
        <f t="shared" si="21"/>
        <v>0.41875000000000007</v>
      </c>
    </row>
    <row r="80" spans="1:39" s="14" customFormat="1" ht="15.75" x14ac:dyDescent="0.25">
      <c r="A80" s="195"/>
      <c r="B80" s="17" t="s">
        <v>75</v>
      </c>
      <c r="C80" s="117">
        <v>25</v>
      </c>
      <c r="D80" s="84">
        <v>25</v>
      </c>
      <c r="E80" s="117">
        <v>16</v>
      </c>
      <c r="F80" s="86">
        <v>0</v>
      </c>
      <c r="G80" s="85">
        <v>1</v>
      </c>
      <c r="H80" s="85">
        <v>24</v>
      </c>
      <c r="I80" s="119">
        <v>2</v>
      </c>
      <c r="J80" s="119">
        <v>2</v>
      </c>
      <c r="K80" s="117">
        <v>6</v>
      </c>
      <c r="L80" s="117">
        <v>4</v>
      </c>
      <c r="M80" s="117">
        <v>6</v>
      </c>
      <c r="N80" s="117">
        <v>4</v>
      </c>
      <c r="O80" s="117">
        <v>24</v>
      </c>
      <c r="P80" s="117">
        <v>9</v>
      </c>
      <c r="Q80" s="117">
        <v>13</v>
      </c>
      <c r="R80" s="117">
        <v>19</v>
      </c>
      <c r="S80" s="117">
        <v>18</v>
      </c>
      <c r="T80" s="117">
        <v>9</v>
      </c>
      <c r="U80" s="117">
        <v>24</v>
      </c>
      <c r="V80" s="117">
        <v>18</v>
      </c>
      <c r="W80" s="117">
        <v>22</v>
      </c>
      <c r="X80" s="117">
        <v>25</v>
      </c>
      <c r="Y80" s="117">
        <v>2</v>
      </c>
      <c r="Z80" s="117">
        <v>23</v>
      </c>
      <c r="AA80" s="117">
        <v>0</v>
      </c>
      <c r="AB80" s="117">
        <v>25</v>
      </c>
      <c r="AC80" s="117">
        <v>8</v>
      </c>
      <c r="AD80" s="117">
        <v>15</v>
      </c>
      <c r="AE80" s="117">
        <v>20</v>
      </c>
      <c r="AF80" s="117">
        <v>7</v>
      </c>
      <c r="AG80" s="117">
        <v>9</v>
      </c>
      <c r="AH80" s="117">
        <v>6</v>
      </c>
      <c r="AI80" s="117">
        <v>13</v>
      </c>
      <c r="AJ80" s="141">
        <f t="shared" si="18"/>
        <v>285</v>
      </c>
      <c r="AK80" s="140">
        <f t="shared" si="19"/>
        <v>0.56999999999999995</v>
      </c>
      <c r="AL80" s="140">
        <f t="shared" si="20"/>
        <v>0.96</v>
      </c>
      <c r="AM80" s="140">
        <f t="shared" si="21"/>
        <v>0.43000000000000005</v>
      </c>
    </row>
    <row r="81" spans="1:39" s="14" customFormat="1" ht="15.75" x14ac:dyDescent="0.25">
      <c r="A81" s="195"/>
      <c r="B81" s="17" t="s">
        <v>76</v>
      </c>
      <c r="C81" s="117">
        <v>24</v>
      </c>
      <c r="D81" s="84">
        <v>24</v>
      </c>
      <c r="E81" s="117">
        <v>19</v>
      </c>
      <c r="F81" s="86">
        <v>0</v>
      </c>
      <c r="G81" s="85">
        <v>2</v>
      </c>
      <c r="H81" s="85">
        <v>22</v>
      </c>
      <c r="I81" s="119">
        <v>7</v>
      </c>
      <c r="J81" s="119">
        <v>7</v>
      </c>
      <c r="K81" s="117">
        <v>8</v>
      </c>
      <c r="L81" s="117">
        <v>8</v>
      </c>
      <c r="M81" s="117">
        <v>8</v>
      </c>
      <c r="N81" s="117">
        <v>8</v>
      </c>
      <c r="O81" s="117">
        <v>18</v>
      </c>
      <c r="P81" s="117">
        <v>4</v>
      </c>
      <c r="Q81" s="117">
        <v>16</v>
      </c>
      <c r="R81" s="117">
        <v>17</v>
      </c>
      <c r="S81" s="117">
        <v>20</v>
      </c>
      <c r="T81" s="117">
        <v>14</v>
      </c>
      <c r="U81" s="117">
        <v>16</v>
      </c>
      <c r="V81" s="117">
        <v>19</v>
      </c>
      <c r="W81" s="117">
        <v>21</v>
      </c>
      <c r="X81" s="117">
        <v>21</v>
      </c>
      <c r="Y81" s="117">
        <v>10</v>
      </c>
      <c r="Z81" s="117">
        <v>13</v>
      </c>
      <c r="AA81" s="117">
        <v>4</v>
      </c>
      <c r="AB81" s="117">
        <v>16</v>
      </c>
      <c r="AC81" s="117">
        <v>12</v>
      </c>
      <c r="AD81" s="117">
        <v>8</v>
      </c>
      <c r="AE81" s="117">
        <v>18</v>
      </c>
      <c r="AF81" s="117">
        <v>8</v>
      </c>
      <c r="AG81" s="117">
        <v>3</v>
      </c>
      <c r="AH81" s="117">
        <v>0</v>
      </c>
      <c r="AI81" s="117">
        <v>8</v>
      </c>
      <c r="AJ81" s="141">
        <f t="shared" si="18"/>
        <v>248</v>
      </c>
      <c r="AK81" s="140">
        <f t="shared" si="19"/>
        <v>0.51666666666666672</v>
      </c>
      <c r="AL81" s="140">
        <f t="shared" si="20"/>
        <v>0.91666666666666663</v>
      </c>
      <c r="AM81" s="140">
        <f t="shared" si="21"/>
        <v>0.48333333333333328</v>
      </c>
    </row>
    <row r="82" spans="1:39" s="14" customFormat="1" ht="15.75" x14ac:dyDescent="0.25">
      <c r="A82" s="195"/>
      <c r="B82" s="17" t="s">
        <v>77</v>
      </c>
      <c r="C82" s="117">
        <v>24</v>
      </c>
      <c r="D82" s="84">
        <v>22</v>
      </c>
      <c r="E82" s="117">
        <v>6</v>
      </c>
      <c r="F82" s="86">
        <v>0</v>
      </c>
      <c r="G82" s="85">
        <v>1</v>
      </c>
      <c r="H82" s="85">
        <v>21</v>
      </c>
      <c r="I82" s="119">
        <v>6</v>
      </c>
      <c r="J82" s="119">
        <v>6</v>
      </c>
      <c r="K82" s="117">
        <v>4</v>
      </c>
      <c r="L82" s="117">
        <v>16</v>
      </c>
      <c r="M82" s="117">
        <v>4</v>
      </c>
      <c r="N82" s="117">
        <v>16</v>
      </c>
      <c r="O82" s="117">
        <v>22</v>
      </c>
      <c r="P82" s="117">
        <v>2</v>
      </c>
      <c r="Q82" s="117">
        <v>20</v>
      </c>
      <c r="R82" s="117">
        <v>17</v>
      </c>
      <c r="S82" s="117">
        <v>22</v>
      </c>
      <c r="T82" s="117">
        <v>17</v>
      </c>
      <c r="U82" s="117">
        <v>21</v>
      </c>
      <c r="V82" s="117">
        <v>17</v>
      </c>
      <c r="W82" s="117">
        <v>22</v>
      </c>
      <c r="X82" s="117">
        <v>20</v>
      </c>
      <c r="Y82" s="117">
        <v>5</v>
      </c>
      <c r="Z82" s="117">
        <v>12</v>
      </c>
      <c r="AA82" s="117">
        <v>1</v>
      </c>
      <c r="AB82" s="117">
        <v>18</v>
      </c>
      <c r="AC82" s="117">
        <v>7</v>
      </c>
      <c r="AD82" s="117">
        <v>11</v>
      </c>
      <c r="AE82" s="117">
        <v>18</v>
      </c>
      <c r="AF82" s="117">
        <v>8</v>
      </c>
      <c r="AG82" s="117">
        <v>4</v>
      </c>
      <c r="AH82" s="117">
        <v>3</v>
      </c>
      <c r="AI82" s="117">
        <v>4</v>
      </c>
      <c r="AJ82" s="141">
        <f t="shared" si="18"/>
        <v>249</v>
      </c>
      <c r="AK82" s="140">
        <f t="shared" si="19"/>
        <v>0.56590909090909092</v>
      </c>
      <c r="AL82" s="140">
        <f t="shared" si="20"/>
        <v>0.95454545454545459</v>
      </c>
      <c r="AM82" s="140">
        <f t="shared" si="21"/>
        <v>0.43409090909090908</v>
      </c>
    </row>
    <row r="83" spans="1:39" s="14" customFormat="1" ht="15.75" x14ac:dyDescent="0.25">
      <c r="A83" s="196"/>
      <c r="B83" s="17" t="s">
        <v>78</v>
      </c>
      <c r="C83" s="117">
        <v>24</v>
      </c>
      <c r="D83" s="84">
        <v>23</v>
      </c>
      <c r="E83" s="112">
        <v>15</v>
      </c>
      <c r="F83" s="86">
        <v>1</v>
      </c>
      <c r="G83" s="85">
        <v>3</v>
      </c>
      <c r="H83" s="85">
        <v>19</v>
      </c>
      <c r="I83" s="119">
        <v>2</v>
      </c>
      <c r="J83" s="119">
        <v>2</v>
      </c>
      <c r="K83" s="112">
        <v>8</v>
      </c>
      <c r="L83" s="112">
        <v>0</v>
      </c>
      <c r="M83" s="112">
        <v>7</v>
      </c>
      <c r="N83" s="112">
        <v>0</v>
      </c>
      <c r="O83" s="112">
        <v>21</v>
      </c>
      <c r="P83" s="112">
        <v>10</v>
      </c>
      <c r="Q83" s="112">
        <v>11</v>
      </c>
      <c r="R83" s="112">
        <v>13</v>
      </c>
      <c r="S83" s="112">
        <v>19</v>
      </c>
      <c r="T83" s="112">
        <v>18</v>
      </c>
      <c r="U83" s="112">
        <v>22</v>
      </c>
      <c r="V83" s="112">
        <v>20</v>
      </c>
      <c r="W83" s="112">
        <v>20</v>
      </c>
      <c r="X83" s="112">
        <v>21</v>
      </c>
      <c r="Y83" s="112">
        <v>3</v>
      </c>
      <c r="Z83" s="112">
        <v>19</v>
      </c>
      <c r="AA83" s="112">
        <v>7</v>
      </c>
      <c r="AB83" s="112">
        <v>12</v>
      </c>
      <c r="AC83" s="112">
        <v>5</v>
      </c>
      <c r="AD83" s="112">
        <v>14</v>
      </c>
      <c r="AE83" s="112">
        <v>16</v>
      </c>
      <c r="AF83" s="112">
        <v>7</v>
      </c>
      <c r="AG83" s="112">
        <v>3</v>
      </c>
      <c r="AH83" s="112">
        <v>0</v>
      </c>
      <c r="AI83" s="112">
        <v>8</v>
      </c>
      <c r="AJ83" s="141">
        <f t="shared" si="18"/>
        <v>248</v>
      </c>
      <c r="AK83" s="140">
        <f t="shared" si="19"/>
        <v>0.53913043478260869</v>
      </c>
      <c r="AL83" s="140">
        <f t="shared" si="20"/>
        <v>0.82608695652173914</v>
      </c>
      <c r="AM83" s="140">
        <f t="shared" si="21"/>
        <v>0.46086956521739131</v>
      </c>
    </row>
    <row r="84" spans="1:39" s="14" customFormat="1" ht="15.75" x14ac:dyDescent="0.25">
      <c r="A84" s="63" t="s">
        <v>117</v>
      </c>
      <c r="B84" s="68"/>
      <c r="C84" s="67">
        <f>SUM(C78:C83)</f>
        <v>148</v>
      </c>
      <c r="D84" s="79">
        <f t="shared" ref="D84:AI84" si="24">SUM(D78:D83)</f>
        <v>141</v>
      </c>
      <c r="E84" s="80">
        <f t="shared" si="24"/>
        <v>91</v>
      </c>
      <c r="F84" s="81">
        <f t="shared" si="24"/>
        <v>2</v>
      </c>
      <c r="G84" s="82">
        <f t="shared" si="24"/>
        <v>8</v>
      </c>
      <c r="H84" s="82">
        <f t="shared" si="24"/>
        <v>131</v>
      </c>
      <c r="I84" s="122">
        <f t="shared" si="24"/>
        <v>21</v>
      </c>
      <c r="J84" s="122">
        <f t="shared" si="24"/>
        <v>21</v>
      </c>
      <c r="K84" s="80">
        <f t="shared" si="24"/>
        <v>34</v>
      </c>
      <c r="L84" s="80">
        <f t="shared" si="24"/>
        <v>38</v>
      </c>
      <c r="M84" s="80">
        <f t="shared" si="24"/>
        <v>32</v>
      </c>
      <c r="N84" s="80">
        <f t="shared" si="24"/>
        <v>38</v>
      </c>
      <c r="O84" s="80">
        <f t="shared" si="24"/>
        <v>130</v>
      </c>
      <c r="P84" s="80">
        <f t="shared" si="24"/>
        <v>34</v>
      </c>
      <c r="Q84" s="80">
        <f t="shared" si="24"/>
        <v>90</v>
      </c>
      <c r="R84" s="80">
        <f t="shared" si="24"/>
        <v>105</v>
      </c>
      <c r="S84" s="80">
        <f t="shared" si="24"/>
        <v>125</v>
      </c>
      <c r="T84" s="80">
        <f t="shared" si="24"/>
        <v>85</v>
      </c>
      <c r="U84" s="80">
        <f t="shared" si="24"/>
        <v>126</v>
      </c>
      <c r="V84" s="80">
        <f t="shared" si="24"/>
        <v>116</v>
      </c>
      <c r="W84" s="80">
        <f t="shared" si="24"/>
        <v>131</v>
      </c>
      <c r="X84" s="80">
        <f t="shared" si="24"/>
        <v>133</v>
      </c>
      <c r="Y84" s="80">
        <f t="shared" si="24"/>
        <v>31</v>
      </c>
      <c r="Z84" s="80">
        <f t="shared" si="24"/>
        <v>101</v>
      </c>
      <c r="AA84" s="80">
        <f t="shared" si="24"/>
        <v>15</v>
      </c>
      <c r="AB84" s="80">
        <f t="shared" si="24"/>
        <v>105</v>
      </c>
      <c r="AC84" s="80">
        <f t="shared" si="24"/>
        <v>38</v>
      </c>
      <c r="AD84" s="80">
        <f t="shared" si="24"/>
        <v>86</v>
      </c>
      <c r="AE84" s="80">
        <f t="shared" si="24"/>
        <v>116</v>
      </c>
      <c r="AF84" s="80">
        <f t="shared" si="24"/>
        <v>48</v>
      </c>
      <c r="AG84" s="80">
        <f t="shared" si="24"/>
        <v>37</v>
      </c>
      <c r="AH84" s="80">
        <f t="shared" si="24"/>
        <v>11</v>
      </c>
      <c r="AI84" s="80">
        <f t="shared" si="24"/>
        <v>63</v>
      </c>
      <c r="AJ84" s="141">
        <f t="shared" si="18"/>
        <v>1596</v>
      </c>
      <c r="AK84" s="140">
        <f t="shared" si="19"/>
        <v>0.56595744680851057</v>
      </c>
      <c r="AL84" s="140">
        <f t="shared" si="20"/>
        <v>0.92907801418439717</v>
      </c>
      <c r="AM84" s="140">
        <f t="shared" si="21"/>
        <v>0.43404255319148943</v>
      </c>
    </row>
    <row r="85" spans="1:39" ht="15.75" x14ac:dyDescent="0.25">
      <c r="A85" s="194" t="s">
        <v>48</v>
      </c>
      <c r="B85" s="21" t="s">
        <v>84</v>
      </c>
      <c r="C85" s="106">
        <v>27</v>
      </c>
      <c r="D85" s="84">
        <v>27</v>
      </c>
      <c r="E85" s="106">
        <v>26</v>
      </c>
      <c r="F85" s="86">
        <v>0</v>
      </c>
      <c r="G85" s="85">
        <v>5</v>
      </c>
      <c r="H85" s="85">
        <v>22</v>
      </c>
      <c r="I85" s="119">
        <v>0</v>
      </c>
      <c r="J85" s="119">
        <v>0</v>
      </c>
      <c r="K85" s="106">
        <v>0</v>
      </c>
      <c r="L85" s="106">
        <v>2</v>
      </c>
      <c r="M85" s="106">
        <v>0</v>
      </c>
      <c r="N85" s="106">
        <v>2</v>
      </c>
      <c r="O85" s="106">
        <v>25</v>
      </c>
      <c r="P85" s="106">
        <v>1</v>
      </c>
      <c r="Q85" s="106">
        <v>21</v>
      </c>
      <c r="R85" s="106">
        <v>10</v>
      </c>
      <c r="S85" s="106">
        <v>23</v>
      </c>
      <c r="T85" s="106">
        <v>21</v>
      </c>
      <c r="U85" s="106">
        <v>24</v>
      </c>
      <c r="V85" s="106">
        <v>18</v>
      </c>
      <c r="W85" s="106">
        <v>23</v>
      </c>
      <c r="X85" s="106">
        <v>22</v>
      </c>
      <c r="Y85" s="106">
        <v>9</v>
      </c>
      <c r="Z85" s="106">
        <v>11</v>
      </c>
      <c r="AA85" s="106">
        <v>1</v>
      </c>
      <c r="AB85" s="106">
        <v>16</v>
      </c>
      <c r="AC85" s="106">
        <v>17</v>
      </c>
      <c r="AD85" s="106">
        <v>4</v>
      </c>
      <c r="AE85" s="106">
        <v>14</v>
      </c>
      <c r="AF85" s="106">
        <v>4</v>
      </c>
      <c r="AG85" s="106">
        <v>3</v>
      </c>
      <c r="AH85" s="106">
        <v>13</v>
      </c>
      <c r="AI85" s="106">
        <v>5</v>
      </c>
      <c r="AJ85" s="141">
        <f t="shared" si="18"/>
        <v>260</v>
      </c>
      <c r="AK85" s="140">
        <f t="shared" si="19"/>
        <v>0.48148148148148145</v>
      </c>
      <c r="AL85" s="140">
        <f t="shared" si="20"/>
        <v>0.81481481481481477</v>
      </c>
      <c r="AM85" s="140">
        <f t="shared" si="21"/>
        <v>0.5185185185185186</v>
      </c>
    </row>
    <row r="86" spans="1:39" s="16" customFormat="1" ht="15.75" x14ac:dyDescent="0.25">
      <c r="A86" s="195"/>
      <c r="B86" s="20" t="s">
        <v>85</v>
      </c>
      <c r="C86" s="106">
        <v>26</v>
      </c>
      <c r="D86" s="84">
        <v>26</v>
      </c>
      <c r="E86" s="106">
        <v>22</v>
      </c>
      <c r="F86" s="86">
        <v>0</v>
      </c>
      <c r="G86" s="85">
        <v>5</v>
      </c>
      <c r="H86" s="85">
        <v>21</v>
      </c>
      <c r="I86" s="119">
        <v>1</v>
      </c>
      <c r="J86" s="119">
        <v>1</v>
      </c>
      <c r="K86" s="106">
        <v>0</v>
      </c>
      <c r="L86" s="106">
        <v>10</v>
      </c>
      <c r="M86" s="106">
        <v>0</v>
      </c>
      <c r="N86" s="106">
        <v>10</v>
      </c>
      <c r="O86" s="106">
        <v>25</v>
      </c>
      <c r="P86" s="106">
        <v>7</v>
      </c>
      <c r="Q86" s="106">
        <v>18</v>
      </c>
      <c r="R86" s="106">
        <v>11</v>
      </c>
      <c r="S86" s="106">
        <v>21</v>
      </c>
      <c r="T86" s="106">
        <v>25</v>
      </c>
      <c r="U86" s="106">
        <v>26</v>
      </c>
      <c r="V86" s="106">
        <v>23</v>
      </c>
      <c r="W86" s="106">
        <v>26</v>
      </c>
      <c r="X86" s="106">
        <v>24</v>
      </c>
      <c r="Y86" s="106">
        <v>3</v>
      </c>
      <c r="Z86" s="106">
        <v>22</v>
      </c>
      <c r="AA86" s="106">
        <v>11</v>
      </c>
      <c r="AB86" s="106">
        <v>5</v>
      </c>
      <c r="AC86" s="106">
        <v>9</v>
      </c>
      <c r="AD86" s="106">
        <v>2</v>
      </c>
      <c r="AE86" s="106">
        <v>7</v>
      </c>
      <c r="AF86" s="106">
        <v>12</v>
      </c>
      <c r="AG86" s="106">
        <v>2</v>
      </c>
      <c r="AH86" s="106">
        <v>0</v>
      </c>
      <c r="AI86" s="106">
        <v>8</v>
      </c>
      <c r="AJ86" s="141">
        <f t="shared" si="18"/>
        <v>262</v>
      </c>
      <c r="AK86" s="140">
        <f t="shared" si="19"/>
        <v>0.50384615384615383</v>
      </c>
      <c r="AL86" s="140">
        <f t="shared" si="20"/>
        <v>0.80769230769230771</v>
      </c>
      <c r="AM86" s="140">
        <f t="shared" si="21"/>
        <v>0.49615384615384617</v>
      </c>
    </row>
    <row r="87" spans="1:39" s="16" customFormat="1" ht="15.75" x14ac:dyDescent="0.25">
      <c r="A87" s="195"/>
      <c r="B87" s="20" t="s">
        <v>86</v>
      </c>
      <c r="C87" s="106">
        <v>25</v>
      </c>
      <c r="D87" s="84">
        <v>23</v>
      </c>
      <c r="E87" s="106">
        <v>20</v>
      </c>
      <c r="F87" s="86">
        <v>3</v>
      </c>
      <c r="G87" s="85">
        <v>10</v>
      </c>
      <c r="H87" s="85">
        <v>10</v>
      </c>
      <c r="I87" s="119">
        <v>0</v>
      </c>
      <c r="J87" s="119">
        <v>0</v>
      </c>
      <c r="K87" s="106">
        <v>0</v>
      </c>
      <c r="L87" s="106">
        <v>2</v>
      </c>
      <c r="M87" s="106">
        <v>0</v>
      </c>
      <c r="N87" s="106">
        <v>2</v>
      </c>
      <c r="O87" s="106">
        <v>22</v>
      </c>
      <c r="P87" s="106">
        <v>7</v>
      </c>
      <c r="Q87" s="106">
        <v>8</v>
      </c>
      <c r="R87" s="106">
        <v>5</v>
      </c>
      <c r="S87" s="106">
        <v>16</v>
      </c>
      <c r="T87" s="106">
        <v>21</v>
      </c>
      <c r="U87" s="106">
        <v>18</v>
      </c>
      <c r="V87" s="106">
        <v>10</v>
      </c>
      <c r="W87" s="106">
        <v>18</v>
      </c>
      <c r="X87" s="106">
        <v>10</v>
      </c>
      <c r="Y87" s="106">
        <v>10</v>
      </c>
      <c r="Z87" s="106">
        <v>9</v>
      </c>
      <c r="AA87" s="106">
        <v>13</v>
      </c>
      <c r="AB87" s="106">
        <v>1</v>
      </c>
      <c r="AC87" s="106">
        <v>3</v>
      </c>
      <c r="AD87" s="106">
        <v>10</v>
      </c>
      <c r="AE87" s="106">
        <v>3</v>
      </c>
      <c r="AF87" s="106">
        <v>0</v>
      </c>
      <c r="AG87" s="106">
        <v>0</v>
      </c>
      <c r="AH87" s="106">
        <v>0</v>
      </c>
      <c r="AI87" s="106">
        <v>2</v>
      </c>
      <c r="AJ87" s="141">
        <f t="shared" si="18"/>
        <v>164</v>
      </c>
      <c r="AK87" s="140">
        <f t="shared" si="19"/>
        <v>0.35652173913043478</v>
      </c>
      <c r="AL87" s="140">
        <f t="shared" si="20"/>
        <v>0.43478260869565216</v>
      </c>
      <c r="AM87" s="140">
        <f t="shared" si="21"/>
        <v>0.64347826086956528</v>
      </c>
    </row>
    <row r="88" spans="1:39" s="16" customFormat="1" ht="15.75" x14ac:dyDescent="0.25">
      <c r="A88" s="196"/>
      <c r="B88" s="20" t="s">
        <v>87</v>
      </c>
      <c r="C88" s="106">
        <v>24</v>
      </c>
      <c r="D88" s="84">
        <v>23</v>
      </c>
      <c r="E88" s="106">
        <v>10</v>
      </c>
      <c r="F88" s="86">
        <v>0</v>
      </c>
      <c r="G88" s="85">
        <v>0</v>
      </c>
      <c r="H88" s="85">
        <v>23</v>
      </c>
      <c r="I88" s="119">
        <v>5</v>
      </c>
      <c r="J88" s="119">
        <v>5</v>
      </c>
      <c r="K88" s="106">
        <v>0</v>
      </c>
      <c r="L88" s="106">
        <v>9</v>
      </c>
      <c r="M88" s="106">
        <v>0</v>
      </c>
      <c r="N88" s="106">
        <v>9</v>
      </c>
      <c r="O88" s="106">
        <v>21</v>
      </c>
      <c r="P88" s="106">
        <v>1</v>
      </c>
      <c r="Q88" s="106">
        <v>22</v>
      </c>
      <c r="R88" s="106">
        <v>18</v>
      </c>
      <c r="S88" s="106">
        <v>20</v>
      </c>
      <c r="T88" s="106">
        <v>16</v>
      </c>
      <c r="U88" s="106">
        <v>22</v>
      </c>
      <c r="V88" s="106">
        <v>19</v>
      </c>
      <c r="W88" s="106">
        <v>23</v>
      </c>
      <c r="X88" s="106">
        <v>22</v>
      </c>
      <c r="Y88" s="106">
        <v>8</v>
      </c>
      <c r="Z88" s="106">
        <v>14</v>
      </c>
      <c r="AA88" s="106">
        <v>8</v>
      </c>
      <c r="AB88" s="106">
        <v>13</v>
      </c>
      <c r="AC88" s="106">
        <v>18</v>
      </c>
      <c r="AD88" s="106">
        <v>3</v>
      </c>
      <c r="AE88" s="106">
        <v>20</v>
      </c>
      <c r="AF88" s="106">
        <v>13</v>
      </c>
      <c r="AG88" s="106">
        <v>3</v>
      </c>
      <c r="AH88" s="106">
        <v>2</v>
      </c>
      <c r="AI88" s="106">
        <v>7</v>
      </c>
      <c r="AJ88" s="141">
        <f t="shared" si="18"/>
        <v>272</v>
      </c>
      <c r="AK88" s="140">
        <f t="shared" si="19"/>
        <v>0.59130434782608698</v>
      </c>
      <c r="AL88" s="140">
        <f t="shared" si="20"/>
        <v>1</v>
      </c>
      <c r="AM88" s="140">
        <f t="shared" si="21"/>
        <v>0.40869565217391302</v>
      </c>
    </row>
    <row r="89" spans="1:39" s="16" customFormat="1" ht="15.75" x14ac:dyDescent="0.25">
      <c r="A89" s="63" t="s">
        <v>117</v>
      </c>
      <c r="B89" s="68"/>
      <c r="C89" s="67">
        <f>SUM(C85:C88)</f>
        <v>102</v>
      </c>
      <c r="D89" s="79">
        <f t="shared" ref="D89:AI89" si="25">SUM(D85:D88)</f>
        <v>99</v>
      </c>
      <c r="E89" s="80">
        <f t="shared" si="25"/>
        <v>78</v>
      </c>
      <c r="F89" s="81">
        <f t="shared" si="25"/>
        <v>3</v>
      </c>
      <c r="G89" s="82">
        <f t="shared" si="25"/>
        <v>20</v>
      </c>
      <c r="H89" s="82">
        <f t="shared" si="25"/>
        <v>76</v>
      </c>
      <c r="I89" s="122">
        <f t="shared" si="25"/>
        <v>6</v>
      </c>
      <c r="J89" s="122">
        <f t="shared" si="25"/>
        <v>6</v>
      </c>
      <c r="K89" s="80">
        <f t="shared" si="25"/>
        <v>0</v>
      </c>
      <c r="L89" s="80">
        <f t="shared" si="25"/>
        <v>23</v>
      </c>
      <c r="M89" s="80">
        <f t="shared" si="25"/>
        <v>0</v>
      </c>
      <c r="N89" s="80">
        <f t="shared" si="25"/>
        <v>23</v>
      </c>
      <c r="O89" s="80">
        <f t="shared" si="25"/>
        <v>93</v>
      </c>
      <c r="P89" s="80">
        <f t="shared" si="25"/>
        <v>16</v>
      </c>
      <c r="Q89" s="80">
        <f t="shared" si="25"/>
        <v>69</v>
      </c>
      <c r="R89" s="80">
        <f t="shared" si="25"/>
        <v>44</v>
      </c>
      <c r="S89" s="80">
        <f t="shared" si="25"/>
        <v>80</v>
      </c>
      <c r="T89" s="80">
        <f t="shared" si="25"/>
        <v>83</v>
      </c>
      <c r="U89" s="80">
        <f t="shared" si="25"/>
        <v>90</v>
      </c>
      <c r="V89" s="80">
        <f t="shared" si="25"/>
        <v>70</v>
      </c>
      <c r="W89" s="80">
        <f t="shared" si="25"/>
        <v>90</v>
      </c>
      <c r="X89" s="80">
        <f t="shared" si="25"/>
        <v>78</v>
      </c>
      <c r="Y89" s="80">
        <f t="shared" si="25"/>
        <v>30</v>
      </c>
      <c r="Z89" s="80">
        <f t="shared" si="25"/>
        <v>56</v>
      </c>
      <c r="AA89" s="80">
        <f t="shared" si="25"/>
        <v>33</v>
      </c>
      <c r="AB89" s="80">
        <f t="shared" si="25"/>
        <v>35</v>
      </c>
      <c r="AC89" s="80">
        <f t="shared" si="25"/>
        <v>47</v>
      </c>
      <c r="AD89" s="80">
        <f t="shared" si="25"/>
        <v>19</v>
      </c>
      <c r="AE89" s="80">
        <f t="shared" si="25"/>
        <v>44</v>
      </c>
      <c r="AF89" s="80">
        <f t="shared" si="25"/>
        <v>29</v>
      </c>
      <c r="AG89" s="80">
        <f t="shared" si="25"/>
        <v>8</v>
      </c>
      <c r="AH89" s="80">
        <f t="shared" si="25"/>
        <v>15</v>
      </c>
      <c r="AI89" s="80">
        <f t="shared" si="25"/>
        <v>22</v>
      </c>
      <c r="AJ89" s="141">
        <f t="shared" si="18"/>
        <v>958</v>
      </c>
      <c r="AK89" s="140">
        <f t="shared" si="19"/>
        <v>0.48383838383838385</v>
      </c>
      <c r="AL89" s="140">
        <f t="shared" si="20"/>
        <v>0.76767676767676762</v>
      </c>
      <c r="AM89" s="140">
        <f t="shared" si="21"/>
        <v>0.51616161616161615</v>
      </c>
    </row>
    <row r="90" spans="1:39" ht="15.75" x14ac:dyDescent="0.25">
      <c r="A90" s="194" t="s">
        <v>49</v>
      </c>
      <c r="B90" s="25" t="s">
        <v>84</v>
      </c>
      <c r="C90" s="83">
        <v>27</v>
      </c>
      <c r="D90" s="84">
        <v>25</v>
      </c>
      <c r="E90" s="83">
        <v>19</v>
      </c>
      <c r="F90" s="86">
        <v>2</v>
      </c>
      <c r="G90" s="85">
        <v>10</v>
      </c>
      <c r="H90" s="85">
        <v>13</v>
      </c>
      <c r="I90" s="119">
        <v>5</v>
      </c>
      <c r="J90" s="119">
        <v>4</v>
      </c>
      <c r="K90" s="83">
        <v>5</v>
      </c>
      <c r="L90" s="83">
        <v>0</v>
      </c>
      <c r="M90" s="83">
        <v>4</v>
      </c>
      <c r="N90" s="83">
        <v>0</v>
      </c>
      <c r="O90" s="83">
        <v>19</v>
      </c>
      <c r="P90" s="83">
        <v>7</v>
      </c>
      <c r="Q90" s="83">
        <v>13</v>
      </c>
      <c r="R90" s="83">
        <v>13</v>
      </c>
      <c r="S90" s="83">
        <v>23</v>
      </c>
      <c r="T90" s="83">
        <v>10</v>
      </c>
      <c r="U90" s="83">
        <v>18</v>
      </c>
      <c r="V90" s="83">
        <v>10</v>
      </c>
      <c r="W90" s="83">
        <v>15</v>
      </c>
      <c r="X90" s="83">
        <v>19</v>
      </c>
      <c r="Y90" s="83">
        <v>10</v>
      </c>
      <c r="Z90" s="83">
        <v>12</v>
      </c>
      <c r="AA90" s="83">
        <v>5</v>
      </c>
      <c r="AB90" s="83">
        <v>9</v>
      </c>
      <c r="AC90" s="83">
        <v>4</v>
      </c>
      <c r="AD90" s="83">
        <v>0</v>
      </c>
      <c r="AE90" s="83">
        <v>1</v>
      </c>
      <c r="AF90" s="83">
        <v>3</v>
      </c>
      <c r="AG90" s="83">
        <v>1</v>
      </c>
      <c r="AH90" s="83">
        <v>2</v>
      </c>
      <c r="AI90" s="83">
        <v>1</v>
      </c>
      <c r="AJ90" s="141">
        <f t="shared" si="18"/>
        <v>176</v>
      </c>
      <c r="AK90" s="140">
        <f t="shared" si="19"/>
        <v>0.35200000000000004</v>
      </c>
      <c r="AL90" s="140">
        <f t="shared" si="20"/>
        <v>0.52</v>
      </c>
      <c r="AM90" s="140">
        <f t="shared" si="21"/>
        <v>0.64799999999999991</v>
      </c>
    </row>
    <row r="91" spans="1:39" s="19" customFormat="1" ht="15.75" x14ac:dyDescent="0.25">
      <c r="A91" s="195"/>
      <c r="B91" s="23" t="s">
        <v>85</v>
      </c>
      <c r="C91" s="83">
        <v>26</v>
      </c>
      <c r="D91" s="84">
        <v>24</v>
      </c>
      <c r="E91" s="83">
        <v>20</v>
      </c>
      <c r="F91" s="86">
        <v>2</v>
      </c>
      <c r="G91" s="85">
        <v>6</v>
      </c>
      <c r="H91" s="85">
        <v>16</v>
      </c>
      <c r="I91" s="119">
        <v>2</v>
      </c>
      <c r="J91" s="119">
        <v>1</v>
      </c>
      <c r="K91" s="83">
        <v>3</v>
      </c>
      <c r="L91" s="83">
        <v>1</v>
      </c>
      <c r="M91" s="83">
        <v>1</v>
      </c>
      <c r="N91" s="83">
        <v>1</v>
      </c>
      <c r="O91" s="83">
        <v>20</v>
      </c>
      <c r="P91" s="83">
        <v>8</v>
      </c>
      <c r="Q91" s="83">
        <v>11</v>
      </c>
      <c r="R91" s="83">
        <v>21</v>
      </c>
      <c r="S91" s="83">
        <v>21</v>
      </c>
      <c r="T91" s="83">
        <v>16</v>
      </c>
      <c r="U91" s="83">
        <v>21</v>
      </c>
      <c r="V91" s="83">
        <v>15</v>
      </c>
      <c r="W91" s="83">
        <v>19</v>
      </c>
      <c r="X91" s="83">
        <v>19</v>
      </c>
      <c r="Y91" s="83">
        <v>14</v>
      </c>
      <c r="Z91" s="83">
        <v>9</v>
      </c>
      <c r="AA91" s="83">
        <v>8</v>
      </c>
      <c r="AB91" s="83">
        <v>1</v>
      </c>
      <c r="AC91" s="83">
        <v>7</v>
      </c>
      <c r="AD91" s="83">
        <v>2</v>
      </c>
      <c r="AE91" s="83">
        <v>9</v>
      </c>
      <c r="AF91" s="83">
        <v>9</v>
      </c>
      <c r="AG91" s="83">
        <v>0</v>
      </c>
      <c r="AH91" s="83">
        <v>4</v>
      </c>
      <c r="AI91" s="83">
        <v>2</v>
      </c>
      <c r="AJ91" s="141">
        <f t="shared" si="18"/>
        <v>216</v>
      </c>
      <c r="AK91" s="140">
        <f t="shared" si="19"/>
        <v>0.45</v>
      </c>
      <c r="AL91" s="140">
        <f t="shared" si="20"/>
        <v>0.66666666666666663</v>
      </c>
      <c r="AM91" s="140">
        <f t="shared" si="21"/>
        <v>0.55000000000000004</v>
      </c>
    </row>
    <row r="92" spans="1:39" s="19" customFormat="1" ht="15.75" x14ac:dyDescent="0.25">
      <c r="A92" s="195"/>
      <c r="B92" s="23" t="s">
        <v>86</v>
      </c>
      <c r="C92" s="83">
        <v>26</v>
      </c>
      <c r="D92" s="84">
        <v>24</v>
      </c>
      <c r="E92" s="83">
        <v>14</v>
      </c>
      <c r="F92" s="86">
        <v>1</v>
      </c>
      <c r="G92" s="85">
        <v>3</v>
      </c>
      <c r="H92" s="85">
        <v>20</v>
      </c>
      <c r="I92" s="119">
        <v>13</v>
      </c>
      <c r="J92" s="119">
        <v>12</v>
      </c>
      <c r="K92" s="83">
        <v>2</v>
      </c>
      <c r="L92" s="83">
        <v>1</v>
      </c>
      <c r="M92" s="83">
        <v>1</v>
      </c>
      <c r="N92" s="83">
        <v>1</v>
      </c>
      <c r="O92" s="83">
        <v>23</v>
      </c>
      <c r="P92" s="83">
        <v>10</v>
      </c>
      <c r="Q92" s="83">
        <v>13</v>
      </c>
      <c r="R92" s="83">
        <v>11</v>
      </c>
      <c r="S92" s="83">
        <v>20</v>
      </c>
      <c r="T92" s="83">
        <v>13</v>
      </c>
      <c r="U92" s="83">
        <v>17</v>
      </c>
      <c r="V92" s="83">
        <v>16</v>
      </c>
      <c r="W92" s="83">
        <v>16</v>
      </c>
      <c r="X92" s="83">
        <v>20</v>
      </c>
      <c r="Y92" s="83">
        <v>9</v>
      </c>
      <c r="Z92" s="83">
        <v>12</v>
      </c>
      <c r="AA92" s="83">
        <v>3</v>
      </c>
      <c r="AB92" s="83">
        <v>16</v>
      </c>
      <c r="AC92" s="83">
        <v>2</v>
      </c>
      <c r="AD92" s="83">
        <v>13</v>
      </c>
      <c r="AE92" s="83">
        <v>17</v>
      </c>
      <c r="AF92" s="83">
        <v>6</v>
      </c>
      <c r="AG92" s="83">
        <v>8</v>
      </c>
      <c r="AH92" s="83">
        <v>1</v>
      </c>
      <c r="AI92" s="83">
        <v>14</v>
      </c>
      <c r="AJ92" s="141">
        <f t="shared" si="18"/>
        <v>237</v>
      </c>
      <c r="AK92" s="140">
        <f t="shared" si="19"/>
        <v>0.49374999999999997</v>
      </c>
      <c r="AL92" s="140">
        <f t="shared" si="20"/>
        <v>0.83333333333333337</v>
      </c>
      <c r="AM92" s="140">
        <f t="shared" si="21"/>
        <v>0.50625000000000009</v>
      </c>
    </row>
    <row r="93" spans="1:39" s="19" customFormat="1" ht="15.75" x14ac:dyDescent="0.25">
      <c r="A93" s="195"/>
      <c r="B93" s="23" t="s">
        <v>87</v>
      </c>
      <c r="C93" s="83">
        <v>25</v>
      </c>
      <c r="D93" s="84">
        <v>23</v>
      </c>
      <c r="E93" s="83">
        <v>20</v>
      </c>
      <c r="F93" s="86">
        <v>0</v>
      </c>
      <c r="G93" s="85">
        <v>3</v>
      </c>
      <c r="H93" s="85">
        <v>20</v>
      </c>
      <c r="I93" s="119">
        <v>3</v>
      </c>
      <c r="J93" s="119">
        <v>3</v>
      </c>
      <c r="K93" s="83">
        <v>2</v>
      </c>
      <c r="L93" s="83">
        <v>2</v>
      </c>
      <c r="M93" s="83">
        <v>2</v>
      </c>
      <c r="N93" s="83">
        <v>2</v>
      </c>
      <c r="O93" s="83">
        <v>20</v>
      </c>
      <c r="P93" s="83">
        <v>7</v>
      </c>
      <c r="Q93" s="83">
        <v>11</v>
      </c>
      <c r="R93" s="83">
        <v>17</v>
      </c>
      <c r="S93" s="83">
        <v>20</v>
      </c>
      <c r="T93" s="83">
        <v>22</v>
      </c>
      <c r="U93" s="83">
        <v>21</v>
      </c>
      <c r="V93" s="83">
        <v>16</v>
      </c>
      <c r="W93" s="83">
        <v>21</v>
      </c>
      <c r="X93" s="83">
        <v>21</v>
      </c>
      <c r="Y93" s="83">
        <v>3</v>
      </c>
      <c r="Z93" s="83">
        <v>7</v>
      </c>
      <c r="AA93" s="83">
        <v>5</v>
      </c>
      <c r="AB93" s="83">
        <v>8</v>
      </c>
      <c r="AC93" s="83">
        <v>5</v>
      </c>
      <c r="AD93" s="83">
        <v>8</v>
      </c>
      <c r="AE93" s="83">
        <v>13</v>
      </c>
      <c r="AF93" s="83">
        <v>10</v>
      </c>
      <c r="AG93" s="83">
        <v>0</v>
      </c>
      <c r="AH93" s="83">
        <v>0</v>
      </c>
      <c r="AI93" s="83">
        <v>3</v>
      </c>
      <c r="AJ93" s="141">
        <f t="shared" si="18"/>
        <v>218</v>
      </c>
      <c r="AK93" s="140">
        <f t="shared" si="19"/>
        <v>0.47391304347826091</v>
      </c>
      <c r="AL93" s="140">
        <f t="shared" si="20"/>
        <v>0.86956521739130432</v>
      </c>
      <c r="AM93" s="140">
        <f t="shared" si="21"/>
        <v>0.52608695652173909</v>
      </c>
    </row>
    <row r="94" spans="1:39" s="19" customFormat="1" ht="15.75" x14ac:dyDescent="0.25">
      <c r="A94" s="195"/>
      <c r="B94" s="23" t="s">
        <v>88</v>
      </c>
      <c r="C94" s="83">
        <v>20</v>
      </c>
      <c r="D94" s="84">
        <v>16</v>
      </c>
      <c r="E94" s="83">
        <v>15</v>
      </c>
      <c r="F94" s="86">
        <v>1</v>
      </c>
      <c r="G94" s="85">
        <v>5</v>
      </c>
      <c r="H94" s="85">
        <v>10</v>
      </c>
      <c r="I94" s="119">
        <v>3</v>
      </c>
      <c r="J94" s="119">
        <v>3</v>
      </c>
      <c r="K94" s="83">
        <v>0</v>
      </c>
      <c r="L94" s="83">
        <v>0</v>
      </c>
      <c r="M94" s="83">
        <v>0</v>
      </c>
      <c r="N94" s="83">
        <v>4</v>
      </c>
      <c r="O94" s="83">
        <v>11</v>
      </c>
      <c r="P94" s="83">
        <v>2</v>
      </c>
      <c r="Q94" s="83">
        <v>11</v>
      </c>
      <c r="R94" s="83">
        <v>4</v>
      </c>
      <c r="S94" s="83">
        <v>12</v>
      </c>
      <c r="T94" s="83">
        <v>8</v>
      </c>
      <c r="U94" s="83">
        <v>12</v>
      </c>
      <c r="V94" s="83">
        <v>11</v>
      </c>
      <c r="W94" s="83">
        <v>13</v>
      </c>
      <c r="X94" s="83">
        <v>15</v>
      </c>
      <c r="Y94" s="83">
        <v>8</v>
      </c>
      <c r="Z94" s="83">
        <v>6</v>
      </c>
      <c r="AA94" s="83">
        <v>4</v>
      </c>
      <c r="AB94" s="83">
        <v>7</v>
      </c>
      <c r="AC94" s="83">
        <v>5</v>
      </c>
      <c r="AD94" s="83">
        <v>3</v>
      </c>
      <c r="AE94" s="83">
        <v>4</v>
      </c>
      <c r="AF94" s="83">
        <v>5</v>
      </c>
      <c r="AG94" s="83">
        <v>5</v>
      </c>
      <c r="AH94" s="83">
        <v>2</v>
      </c>
      <c r="AI94" s="83">
        <v>3</v>
      </c>
      <c r="AJ94" s="141">
        <f t="shared" si="18"/>
        <v>140</v>
      </c>
      <c r="AK94" s="140">
        <f t="shared" si="19"/>
        <v>0.4375</v>
      </c>
      <c r="AL94" s="140">
        <f t="shared" si="20"/>
        <v>0.625</v>
      </c>
      <c r="AM94" s="140">
        <f t="shared" si="21"/>
        <v>0.5625</v>
      </c>
    </row>
    <row r="95" spans="1:39" s="19" customFormat="1" ht="15.75" x14ac:dyDescent="0.25">
      <c r="A95" s="196"/>
      <c r="B95" s="24" t="s">
        <v>89</v>
      </c>
      <c r="C95" s="83">
        <v>14</v>
      </c>
      <c r="D95" s="84">
        <v>10</v>
      </c>
      <c r="E95" s="83">
        <v>3</v>
      </c>
      <c r="F95" s="86">
        <v>0</v>
      </c>
      <c r="G95" s="85">
        <v>3</v>
      </c>
      <c r="H95" s="85">
        <v>7</v>
      </c>
      <c r="I95" s="119">
        <v>2</v>
      </c>
      <c r="J95" s="119">
        <v>2</v>
      </c>
      <c r="K95" s="83">
        <v>0</v>
      </c>
      <c r="L95" s="83">
        <v>0</v>
      </c>
      <c r="M95" s="83">
        <v>0</v>
      </c>
      <c r="N95" s="83">
        <v>4</v>
      </c>
      <c r="O95" s="83">
        <v>6</v>
      </c>
      <c r="P95" s="83"/>
      <c r="Q95" s="83">
        <v>3</v>
      </c>
      <c r="R95" s="83">
        <v>3</v>
      </c>
      <c r="S95" s="83">
        <v>9</v>
      </c>
      <c r="T95" s="83">
        <v>2</v>
      </c>
      <c r="U95" s="83">
        <v>5</v>
      </c>
      <c r="V95" s="83">
        <v>5</v>
      </c>
      <c r="W95" s="83">
        <v>8</v>
      </c>
      <c r="X95" s="83">
        <v>8</v>
      </c>
      <c r="Y95" s="83">
        <v>8</v>
      </c>
      <c r="Z95" s="83">
        <v>1</v>
      </c>
      <c r="AA95" s="83">
        <v>5</v>
      </c>
      <c r="AB95" s="83">
        <v>0</v>
      </c>
      <c r="AC95" s="83">
        <v>6</v>
      </c>
      <c r="AD95" s="83">
        <v>0</v>
      </c>
      <c r="AE95" s="83">
        <v>7</v>
      </c>
      <c r="AF95" s="83">
        <v>0</v>
      </c>
      <c r="AG95" s="83">
        <v>2</v>
      </c>
      <c r="AH95" s="83">
        <v>5</v>
      </c>
      <c r="AI95" s="83">
        <v>0</v>
      </c>
      <c r="AJ95" s="141">
        <f t="shared" si="18"/>
        <v>77</v>
      </c>
      <c r="AK95" s="140">
        <f t="shared" si="19"/>
        <v>0.38500000000000001</v>
      </c>
      <c r="AL95" s="140">
        <f t="shared" si="20"/>
        <v>0.7</v>
      </c>
      <c r="AM95" s="140">
        <f t="shared" si="21"/>
        <v>0.61499999999999999</v>
      </c>
    </row>
    <row r="96" spans="1:39" s="19" customFormat="1" ht="15.75" x14ac:dyDescent="0.25">
      <c r="A96" s="63" t="s">
        <v>117</v>
      </c>
      <c r="B96" s="68"/>
      <c r="C96" s="67">
        <f>SUM(C90:C95)</f>
        <v>138</v>
      </c>
      <c r="D96" s="79">
        <f t="shared" ref="D96:AI96" si="26">SUM(D90:D95)</f>
        <v>122</v>
      </c>
      <c r="E96" s="80">
        <f t="shared" si="26"/>
        <v>91</v>
      </c>
      <c r="F96" s="81">
        <f t="shared" si="26"/>
        <v>6</v>
      </c>
      <c r="G96" s="82">
        <f t="shared" si="26"/>
        <v>30</v>
      </c>
      <c r="H96" s="82">
        <f t="shared" si="26"/>
        <v>86</v>
      </c>
      <c r="I96" s="122">
        <f t="shared" si="26"/>
        <v>28</v>
      </c>
      <c r="J96" s="122">
        <f t="shared" si="26"/>
        <v>25</v>
      </c>
      <c r="K96" s="80">
        <f t="shared" si="26"/>
        <v>12</v>
      </c>
      <c r="L96" s="80">
        <f t="shared" si="26"/>
        <v>4</v>
      </c>
      <c r="M96" s="80">
        <f t="shared" si="26"/>
        <v>8</v>
      </c>
      <c r="N96" s="80">
        <f t="shared" si="26"/>
        <v>12</v>
      </c>
      <c r="O96" s="80">
        <f t="shared" si="26"/>
        <v>99</v>
      </c>
      <c r="P96" s="80">
        <f t="shared" si="26"/>
        <v>34</v>
      </c>
      <c r="Q96" s="80">
        <f t="shared" si="26"/>
        <v>62</v>
      </c>
      <c r="R96" s="80">
        <f t="shared" si="26"/>
        <v>69</v>
      </c>
      <c r="S96" s="80">
        <f t="shared" si="26"/>
        <v>105</v>
      </c>
      <c r="T96" s="80">
        <f t="shared" si="26"/>
        <v>71</v>
      </c>
      <c r="U96" s="80">
        <f t="shared" si="26"/>
        <v>94</v>
      </c>
      <c r="V96" s="80">
        <f t="shared" si="26"/>
        <v>73</v>
      </c>
      <c r="W96" s="80">
        <f t="shared" si="26"/>
        <v>92</v>
      </c>
      <c r="X96" s="80">
        <f t="shared" si="26"/>
        <v>102</v>
      </c>
      <c r="Y96" s="80">
        <f t="shared" si="26"/>
        <v>52</v>
      </c>
      <c r="Z96" s="80">
        <f t="shared" si="26"/>
        <v>47</v>
      </c>
      <c r="AA96" s="80">
        <f t="shared" si="26"/>
        <v>30</v>
      </c>
      <c r="AB96" s="80">
        <f t="shared" si="26"/>
        <v>41</v>
      </c>
      <c r="AC96" s="80">
        <f t="shared" si="26"/>
        <v>29</v>
      </c>
      <c r="AD96" s="80">
        <f t="shared" si="26"/>
        <v>26</v>
      </c>
      <c r="AE96" s="80">
        <f t="shared" si="26"/>
        <v>51</v>
      </c>
      <c r="AF96" s="80">
        <f t="shared" si="26"/>
        <v>33</v>
      </c>
      <c r="AG96" s="80">
        <f t="shared" si="26"/>
        <v>16</v>
      </c>
      <c r="AH96" s="80">
        <f t="shared" si="26"/>
        <v>14</v>
      </c>
      <c r="AI96" s="80">
        <f t="shared" si="26"/>
        <v>23</v>
      </c>
      <c r="AJ96" s="141">
        <f t="shared" si="18"/>
        <v>1064</v>
      </c>
      <c r="AK96" s="140">
        <f t="shared" si="19"/>
        <v>0.43606557377049182</v>
      </c>
      <c r="AL96" s="140">
        <f t="shared" si="20"/>
        <v>0.70491803278688525</v>
      </c>
      <c r="AM96" s="140">
        <f t="shared" si="21"/>
        <v>0.56393442622950818</v>
      </c>
    </row>
    <row r="97" spans="1:39" ht="15.75" x14ac:dyDescent="0.25">
      <c r="A97" s="194" t="s">
        <v>69</v>
      </c>
      <c r="B97" s="27" t="s">
        <v>79</v>
      </c>
      <c r="C97" s="117">
        <v>23</v>
      </c>
      <c r="D97" s="84">
        <v>22</v>
      </c>
      <c r="E97" s="117">
        <v>9</v>
      </c>
      <c r="F97" s="86">
        <v>1</v>
      </c>
      <c r="G97" s="85">
        <v>4</v>
      </c>
      <c r="H97" s="85">
        <v>17</v>
      </c>
      <c r="I97" s="119">
        <v>3</v>
      </c>
      <c r="J97" s="119">
        <v>2</v>
      </c>
      <c r="K97" s="117">
        <v>3</v>
      </c>
      <c r="L97" s="117">
        <v>1</v>
      </c>
      <c r="M97" s="117">
        <v>2</v>
      </c>
      <c r="N97" s="117">
        <v>1</v>
      </c>
      <c r="O97" s="117">
        <v>20</v>
      </c>
      <c r="P97" s="117">
        <v>4</v>
      </c>
      <c r="Q97" s="117">
        <v>14</v>
      </c>
      <c r="R97" s="117">
        <v>13</v>
      </c>
      <c r="S97" s="117">
        <v>19</v>
      </c>
      <c r="T97" s="117">
        <v>9</v>
      </c>
      <c r="U97" s="117">
        <v>19</v>
      </c>
      <c r="V97" s="117">
        <v>13</v>
      </c>
      <c r="W97" s="117">
        <v>18</v>
      </c>
      <c r="X97" s="117">
        <v>16</v>
      </c>
      <c r="Y97" s="117">
        <v>2</v>
      </c>
      <c r="Z97" s="117">
        <v>8</v>
      </c>
      <c r="AA97" s="117">
        <v>1</v>
      </c>
      <c r="AB97" s="117">
        <v>17</v>
      </c>
      <c r="AC97" s="117">
        <v>13</v>
      </c>
      <c r="AD97" s="117">
        <v>1</v>
      </c>
      <c r="AE97" s="117">
        <v>5</v>
      </c>
      <c r="AF97" s="117">
        <v>2</v>
      </c>
      <c r="AG97" s="117">
        <v>0</v>
      </c>
      <c r="AH97" s="117">
        <v>2</v>
      </c>
      <c r="AI97" s="117">
        <v>5</v>
      </c>
      <c r="AJ97" s="141">
        <f t="shared" si="18"/>
        <v>181</v>
      </c>
      <c r="AK97" s="140">
        <f t="shared" si="19"/>
        <v>0.41136363636363638</v>
      </c>
      <c r="AL97" s="140">
        <f t="shared" si="20"/>
        <v>0.77272727272727271</v>
      </c>
      <c r="AM97" s="140">
        <f t="shared" si="21"/>
        <v>0.58863636363636362</v>
      </c>
    </row>
    <row r="98" spans="1:39" s="22" customFormat="1" ht="15.75" x14ac:dyDescent="0.25">
      <c r="A98" s="195"/>
      <c r="B98" s="27" t="s">
        <v>74</v>
      </c>
      <c r="C98" s="117">
        <v>23</v>
      </c>
      <c r="D98" s="84">
        <v>22</v>
      </c>
      <c r="E98" s="117">
        <v>5</v>
      </c>
      <c r="F98" s="86">
        <v>2</v>
      </c>
      <c r="G98" s="85">
        <v>2</v>
      </c>
      <c r="H98" s="85">
        <v>18</v>
      </c>
      <c r="I98" s="119">
        <v>2</v>
      </c>
      <c r="J98" s="119">
        <v>2</v>
      </c>
      <c r="K98" s="117">
        <v>11</v>
      </c>
      <c r="L98" s="117">
        <v>8</v>
      </c>
      <c r="M98" s="117">
        <v>8</v>
      </c>
      <c r="N98" s="117">
        <v>3</v>
      </c>
      <c r="O98" s="117">
        <v>20</v>
      </c>
      <c r="P98" s="117">
        <v>5</v>
      </c>
      <c r="Q98" s="117">
        <v>13</v>
      </c>
      <c r="R98" s="117">
        <v>15</v>
      </c>
      <c r="S98" s="117">
        <v>19</v>
      </c>
      <c r="T98" s="117">
        <v>14</v>
      </c>
      <c r="U98" s="117">
        <v>20</v>
      </c>
      <c r="V98" s="117">
        <v>18</v>
      </c>
      <c r="W98" s="117">
        <v>20</v>
      </c>
      <c r="X98" s="117">
        <v>21</v>
      </c>
      <c r="Y98" s="117">
        <v>6</v>
      </c>
      <c r="Z98" s="117">
        <v>14</v>
      </c>
      <c r="AA98" s="117">
        <v>4</v>
      </c>
      <c r="AB98" s="117">
        <v>15</v>
      </c>
      <c r="AC98" s="117">
        <v>11</v>
      </c>
      <c r="AD98" s="117">
        <v>2</v>
      </c>
      <c r="AE98" s="117">
        <v>5</v>
      </c>
      <c r="AF98" s="117">
        <v>3</v>
      </c>
      <c r="AG98" s="117">
        <v>2</v>
      </c>
      <c r="AH98" s="117">
        <v>4</v>
      </c>
      <c r="AI98" s="117">
        <v>10</v>
      </c>
      <c r="AJ98" s="141">
        <f t="shared" si="18"/>
        <v>221</v>
      </c>
      <c r="AK98" s="140">
        <f t="shared" si="19"/>
        <v>0.50227272727272732</v>
      </c>
      <c r="AL98" s="140">
        <f t="shared" si="20"/>
        <v>0.81818181818181823</v>
      </c>
      <c r="AM98" s="140">
        <f t="shared" si="21"/>
        <v>0.49772727272727268</v>
      </c>
    </row>
    <row r="99" spans="1:39" s="22" customFormat="1" ht="15.75" x14ac:dyDescent="0.25">
      <c r="A99" s="195"/>
      <c r="B99" s="27" t="s">
        <v>75</v>
      </c>
      <c r="C99" s="117">
        <v>22</v>
      </c>
      <c r="D99" s="84">
        <v>21</v>
      </c>
      <c r="E99" s="117">
        <v>11</v>
      </c>
      <c r="F99" s="86">
        <v>2</v>
      </c>
      <c r="G99" s="85">
        <v>7</v>
      </c>
      <c r="H99" s="85">
        <v>12</v>
      </c>
      <c r="I99" s="119">
        <v>0</v>
      </c>
      <c r="J99" s="119">
        <v>0</v>
      </c>
      <c r="K99" s="117">
        <v>0</v>
      </c>
      <c r="L99" s="117">
        <v>1</v>
      </c>
      <c r="M99" s="117">
        <v>0</v>
      </c>
      <c r="N99" s="117">
        <v>1</v>
      </c>
      <c r="O99" s="117">
        <v>21</v>
      </c>
      <c r="P99" s="117">
        <v>9</v>
      </c>
      <c r="Q99" s="117">
        <v>8</v>
      </c>
      <c r="R99" s="117">
        <v>11</v>
      </c>
      <c r="S99" s="117">
        <v>18</v>
      </c>
      <c r="T99" s="117">
        <v>0</v>
      </c>
      <c r="U99" s="117">
        <v>14</v>
      </c>
      <c r="V99" s="117">
        <v>21</v>
      </c>
      <c r="W99" s="117">
        <v>21</v>
      </c>
      <c r="X99" s="117">
        <v>17</v>
      </c>
      <c r="Y99" s="117">
        <v>10</v>
      </c>
      <c r="Z99" s="117">
        <v>8</v>
      </c>
      <c r="AA99" s="117">
        <v>6</v>
      </c>
      <c r="AB99" s="117">
        <v>5</v>
      </c>
      <c r="AC99" s="117">
        <v>8</v>
      </c>
      <c r="AD99" s="117">
        <v>0</v>
      </c>
      <c r="AE99" s="117">
        <v>8</v>
      </c>
      <c r="AF99" s="117">
        <v>4</v>
      </c>
      <c r="AG99" s="117">
        <v>0</v>
      </c>
      <c r="AH99" s="117">
        <v>0</v>
      </c>
      <c r="AI99" s="117">
        <v>0</v>
      </c>
      <c r="AJ99" s="141">
        <f t="shared" si="18"/>
        <v>168</v>
      </c>
      <c r="AK99" s="140">
        <f t="shared" si="19"/>
        <v>0.4</v>
      </c>
      <c r="AL99" s="140">
        <f t="shared" si="20"/>
        <v>0.5714285714285714</v>
      </c>
      <c r="AM99" s="140">
        <f t="shared" si="21"/>
        <v>0.6</v>
      </c>
    </row>
    <row r="100" spans="1:39" s="22" customFormat="1" ht="15.75" x14ac:dyDescent="0.25">
      <c r="A100" s="196"/>
      <c r="B100" s="27" t="s">
        <v>76</v>
      </c>
      <c r="C100" s="117">
        <v>22</v>
      </c>
      <c r="D100" s="84">
        <v>21</v>
      </c>
      <c r="E100" s="117">
        <v>10</v>
      </c>
      <c r="F100" s="86">
        <v>2</v>
      </c>
      <c r="G100" s="85">
        <v>3</v>
      </c>
      <c r="H100" s="85">
        <v>16</v>
      </c>
      <c r="I100" s="119">
        <v>6</v>
      </c>
      <c r="J100" s="119">
        <v>4</v>
      </c>
      <c r="K100" s="117">
        <v>0</v>
      </c>
      <c r="L100" s="117">
        <v>0</v>
      </c>
      <c r="M100" s="117">
        <v>0</v>
      </c>
      <c r="N100" s="117">
        <v>0</v>
      </c>
      <c r="O100" s="117">
        <v>21</v>
      </c>
      <c r="P100" s="117">
        <v>9</v>
      </c>
      <c r="Q100" s="117">
        <v>10</v>
      </c>
      <c r="R100" s="117">
        <v>11</v>
      </c>
      <c r="S100" s="117">
        <v>17</v>
      </c>
      <c r="T100" s="117">
        <v>18</v>
      </c>
      <c r="U100" s="117">
        <v>18</v>
      </c>
      <c r="V100" s="117">
        <v>17</v>
      </c>
      <c r="W100" s="117">
        <v>18</v>
      </c>
      <c r="X100" s="117">
        <v>18</v>
      </c>
      <c r="Y100" s="117">
        <v>1</v>
      </c>
      <c r="Z100" s="117">
        <v>17</v>
      </c>
      <c r="AA100" s="117">
        <v>0</v>
      </c>
      <c r="AB100" s="117">
        <v>15</v>
      </c>
      <c r="AC100" s="117">
        <v>7</v>
      </c>
      <c r="AD100" s="117">
        <v>1</v>
      </c>
      <c r="AE100" s="117">
        <v>8</v>
      </c>
      <c r="AF100" s="117">
        <v>6</v>
      </c>
      <c r="AG100" s="117">
        <v>0</v>
      </c>
      <c r="AH100" s="117">
        <v>2</v>
      </c>
      <c r="AI100" s="117">
        <v>0</v>
      </c>
      <c r="AJ100" s="141">
        <f t="shared" si="18"/>
        <v>193</v>
      </c>
      <c r="AK100" s="140">
        <f t="shared" si="19"/>
        <v>0.45952380952380956</v>
      </c>
      <c r="AL100" s="140">
        <f t="shared" si="20"/>
        <v>0.76190476190476186</v>
      </c>
      <c r="AM100" s="140">
        <f t="shared" si="21"/>
        <v>0.54047619047619044</v>
      </c>
    </row>
    <row r="101" spans="1:39" s="22" customFormat="1" ht="15.75" x14ac:dyDescent="0.25">
      <c r="A101" s="63" t="s">
        <v>117</v>
      </c>
      <c r="B101" s="68"/>
      <c r="C101" s="67">
        <f>SUM(C97:C100)</f>
        <v>90</v>
      </c>
      <c r="D101" s="79">
        <f t="shared" ref="D101:AI101" si="27">SUM(D97:D100)</f>
        <v>86</v>
      </c>
      <c r="E101" s="80">
        <f t="shared" si="27"/>
        <v>35</v>
      </c>
      <c r="F101" s="81">
        <f t="shared" si="27"/>
        <v>7</v>
      </c>
      <c r="G101" s="82">
        <f t="shared" si="27"/>
        <v>16</v>
      </c>
      <c r="H101" s="82">
        <f t="shared" si="27"/>
        <v>63</v>
      </c>
      <c r="I101" s="122">
        <f t="shared" si="27"/>
        <v>11</v>
      </c>
      <c r="J101" s="122">
        <f t="shared" si="27"/>
        <v>8</v>
      </c>
      <c r="K101" s="80">
        <f t="shared" si="27"/>
        <v>14</v>
      </c>
      <c r="L101" s="80">
        <f t="shared" si="27"/>
        <v>10</v>
      </c>
      <c r="M101" s="80">
        <f t="shared" si="27"/>
        <v>10</v>
      </c>
      <c r="N101" s="80">
        <f t="shared" si="27"/>
        <v>5</v>
      </c>
      <c r="O101" s="80">
        <f t="shared" si="27"/>
        <v>82</v>
      </c>
      <c r="P101" s="80">
        <f t="shared" si="27"/>
        <v>27</v>
      </c>
      <c r="Q101" s="80">
        <f t="shared" si="27"/>
        <v>45</v>
      </c>
      <c r="R101" s="80">
        <f t="shared" si="27"/>
        <v>50</v>
      </c>
      <c r="S101" s="80">
        <f t="shared" si="27"/>
        <v>73</v>
      </c>
      <c r="T101" s="80">
        <f t="shared" si="27"/>
        <v>41</v>
      </c>
      <c r="U101" s="80">
        <f t="shared" si="27"/>
        <v>71</v>
      </c>
      <c r="V101" s="80">
        <f t="shared" si="27"/>
        <v>69</v>
      </c>
      <c r="W101" s="80">
        <f t="shared" si="27"/>
        <v>77</v>
      </c>
      <c r="X101" s="80">
        <f t="shared" si="27"/>
        <v>72</v>
      </c>
      <c r="Y101" s="80">
        <f t="shared" si="27"/>
        <v>19</v>
      </c>
      <c r="Z101" s="80">
        <f t="shared" si="27"/>
        <v>47</v>
      </c>
      <c r="AA101" s="80">
        <f t="shared" si="27"/>
        <v>11</v>
      </c>
      <c r="AB101" s="80">
        <f t="shared" si="27"/>
        <v>52</v>
      </c>
      <c r="AC101" s="80">
        <f t="shared" si="27"/>
        <v>39</v>
      </c>
      <c r="AD101" s="80">
        <f t="shared" si="27"/>
        <v>4</v>
      </c>
      <c r="AE101" s="80">
        <f t="shared" si="27"/>
        <v>26</v>
      </c>
      <c r="AF101" s="80">
        <f t="shared" si="27"/>
        <v>15</v>
      </c>
      <c r="AG101" s="80">
        <f t="shared" si="27"/>
        <v>2</v>
      </c>
      <c r="AH101" s="80">
        <f t="shared" si="27"/>
        <v>8</v>
      </c>
      <c r="AI101" s="80">
        <f t="shared" si="27"/>
        <v>15</v>
      </c>
      <c r="AJ101" s="141">
        <f t="shared" si="18"/>
        <v>763</v>
      </c>
      <c r="AK101" s="140">
        <f t="shared" si="19"/>
        <v>0.44360465116279069</v>
      </c>
      <c r="AL101" s="140">
        <f t="shared" si="20"/>
        <v>0.73255813953488369</v>
      </c>
      <c r="AM101" s="140">
        <f t="shared" si="21"/>
        <v>0.55639534883720931</v>
      </c>
    </row>
    <row r="102" spans="1:39" ht="15.75" x14ac:dyDescent="0.25">
      <c r="A102" s="194" t="s">
        <v>50</v>
      </c>
      <c r="B102" s="27" t="s">
        <v>79</v>
      </c>
      <c r="C102" s="132">
        <v>25</v>
      </c>
      <c r="D102" s="84">
        <v>22</v>
      </c>
      <c r="E102" s="132">
        <v>20</v>
      </c>
      <c r="F102" s="86">
        <v>0</v>
      </c>
      <c r="G102" s="85">
        <v>2</v>
      </c>
      <c r="H102" s="85">
        <v>20</v>
      </c>
      <c r="I102" s="119">
        <v>2</v>
      </c>
      <c r="J102" s="119">
        <v>2</v>
      </c>
      <c r="K102" s="132">
        <v>2</v>
      </c>
      <c r="L102" s="132">
        <v>1</v>
      </c>
      <c r="M102" s="132">
        <v>2</v>
      </c>
      <c r="N102" s="132">
        <v>1</v>
      </c>
      <c r="O102" s="132">
        <v>20</v>
      </c>
      <c r="P102" s="132">
        <v>5</v>
      </c>
      <c r="Q102" s="132">
        <v>14</v>
      </c>
      <c r="R102" s="132">
        <v>15</v>
      </c>
      <c r="S102" s="132">
        <v>18</v>
      </c>
      <c r="T102" s="132">
        <v>18</v>
      </c>
      <c r="U102" s="132">
        <v>22</v>
      </c>
      <c r="V102" s="132">
        <v>21</v>
      </c>
      <c r="W102" s="132">
        <v>22</v>
      </c>
      <c r="X102" s="132">
        <v>9</v>
      </c>
      <c r="Y102" s="132">
        <v>1</v>
      </c>
      <c r="Z102" s="132">
        <v>9</v>
      </c>
      <c r="AA102" s="132">
        <v>6</v>
      </c>
      <c r="AB102" s="132">
        <v>13</v>
      </c>
      <c r="AC102" s="132">
        <v>8</v>
      </c>
      <c r="AD102" s="132">
        <v>10</v>
      </c>
      <c r="AE102" s="132">
        <v>16</v>
      </c>
      <c r="AF102" s="132">
        <v>9</v>
      </c>
      <c r="AG102" s="132">
        <v>10</v>
      </c>
      <c r="AH102" s="132">
        <v>2</v>
      </c>
      <c r="AI102" s="132">
        <v>19</v>
      </c>
      <c r="AJ102" s="141">
        <f t="shared" si="18"/>
        <v>247</v>
      </c>
      <c r="AK102" s="140">
        <f t="shared" si="19"/>
        <v>0.5613636363636364</v>
      </c>
      <c r="AL102" s="140">
        <f t="shared" si="20"/>
        <v>0.90909090909090906</v>
      </c>
      <c r="AM102" s="140">
        <f t="shared" si="21"/>
        <v>0.4386363636363636</v>
      </c>
    </row>
    <row r="103" spans="1:39" s="26" customFormat="1" ht="15.75" x14ac:dyDescent="0.25">
      <c r="A103" s="195"/>
      <c r="B103" s="27" t="s">
        <v>74</v>
      </c>
      <c r="C103" s="132">
        <v>26</v>
      </c>
      <c r="D103" s="84">
        <v>23</v>
      </c>
      <c r="E103" s="132">
        <v>18</v>
      </c>
      <c r="F103" s="86">
        <v>0</v>
      </c>
      <c r="G103" s="85">
        <v>2</v>
      </c>
      <c r="H103" s="85">
        <v>21</v>
      </c>
      <c r="I103" s="119">
        <v>3</v>
      </c>
      <c r="J103" s="119">
        <v>1</v>
      </c>
      <c r="K103" s="132">
        <v>4</v>
      </c>
      <c r="L103" s="132">
        <v>3</v>
      </c>
      <c r="M103" s="132">
        <v>1</v>
      </c>
      <c r="N103" s="132">
        <v>1</v>
      </c>
      <c r="O103" s="132">
        <v>17</v>
      </c>
      <c r="P103" s="132">
        <v>4</v>
      </c>
      <c r="Q103" s="132">
        <v>19</v>
      </c>
      <c r="R103" s="132">
        <v>21</v>
      </c>
      <c r="S103" s="132">
        <v>23</v>
      </c>
      <c r="T103" s="132">
        <v>20</v>
      </c>
      <c r="U103" s="132">
        <v>21</v>
      </c>
      <c r="V103" s="132">
        <v>20</v>
      </c>
      <c r="W103" s="132">
        <v>21</v>
      </c>
      <c r="X103" s="132">
        <v>20</v>
      </c>
      <c r="Y103" s="132">
        <v>4</v>
      </c>
      <c r="Z103" s="132">
        <v>14</v>
      </c>
      <c r="AA103" s="132">
        <v>2</v>
      </c>
      <c r="AB103" s="132">
        <v>18</v>
      </c>
      <c r="AC103" s="132">
        <v>14</v>
      </c>
      <c r="AD103" s="132">
        <v>7</v>
      </c>
      <c r="AE103" s="132">
        <v>21</v>
      </c>
      <c r="AF103" s="132">
        <v>16</v>
      </c>
      <c r="AG103" s="132">
        <v>5</v>
      </c>
      <c r="AH103" s="132">
        <v>0</v>
      </c>
      <c r="AI103" s="132">
        <v>19</v>
      </c>
      <c r="AJ103" s="141">
        <f t="shared" si="18"/>
        <v>289</v>
      </c>
      <c r="AK103" s="140">
        <f t="shared" si="19"/>
        <v>0.62826086956521732</v>
      </c>
      <c r="AL103" s="140">
        <f t="shared" si="20"/>
        <v>0.91304347826086951</v>
      </c>
      <c r="AM103" s="140">
        <f t="shared" si="21"/>
        <v>0.37173913043478268</v>
      </c>
    </row>
    <row r="104" spans="1:39" s="26" customFormat="1" ht="15.75" x14ac:dyDescent="0.25">
      <c r="A104" s="195"/>
      <c r="B104" s="27" t="s">
        <v>75</v>
      </c>
      <c r="C104" s="132">
        <v>25</v>
      </c>
      <c r="D104" s="84">
        <v>23</v>
      </c>
      <c r="E104" s="132">
        <v>15</v>
      </c>
      <c r="F104" s="86">
        <v>4</v>
      </c>
      <c r="G104" s="85">
        <v>5</v>
      </c>
      <c r="H104" s="85">
        <v>14</v>
      </c>
      <c r="I104" s="119">
        <v>6</v>
      </c>
      <c r="J104" s="119">
        <v>3</v>
      </c>
      <c r="K104" s="132">
        <v>5</v>
      </c>
      <c r="L104" s="132">
        <v>4</v>
      </c>
      <c r="M104" s="132">
        <v>0</v>
      </c>
      <c r="N104" s="132">
        <v>0</v>
      </c>
      <c r="O104" s="132">
        <v>11</v>
      </c>
      <c r="P104" s="132">
        <v>4</v>
      </c>
      <c r="Q104" s="132">
        <v>12</v>
      </c>
      <c r="R104" s="132">
        <v>8</v>
      </c>
      <c r="S104" s="132">
        <v>17</v>
      </c>
      <c r="T104" s="132">
        <v>13</v>
      </c>
      <c r="U104" s="132">
        <v>16</v>
      </c>
      <c r="V104" s="132">
        <v>16</v>
      </c>
      <c r="W104" s="132">
        <v>16</v>
      </c>
      <c r="X104" s="132">
        <v>17</v>
      </c>
      <c r="Y104" s="132">
        <v>3</v>
      </c>
      <c r="Z104" s="132">
        <v>11</v>
      </c>
      <c r="AA104" s="132">
        <v>6</v>
      </c>
      <c r="AB104" s="132">
        <v>10</v>
      </c>
      <c r="AC104" s="132">
        <v>12</v>
      </c>
      <c r="AD104" s="132">
        <v>2</v>
      </c>
      <c r="AE104" s="132">
        <v>14</v>
      </c>
      <c r="AF104" s="132">
        <v>7</v>
      </c>
      <c r="AG104" s="132">
        <v>4</v>
      </c>
      <c r="AH104" s="132">
        <v>0</v>
      </c>
      <c r="AI104" s="132">
        <v>4</v>
      </c>
      <c r="AJ104" s="141">
        <f t="shared" si="18"/>
        <v>192</v>
      </c>
      <c r="AK104" s="140">
        <f t="shared" si="19"/>
        <v>0.41739130434782606</v>
      </c>
      <c r="AL104" s="140">
        <f t="shared" si="20"/>
        <v>0.60869565217391308</v>
      </c>
      <c r="AM104" s="140">
        <f t="shared" si="21"/>
        <v>0.58260869565217388</v>
      </c>
    </row>
    <row r="105" spans="1:39" s="26" customFormat="1" ht="15.75" x14ac:dyDescent="0.25">
      <c r="A105" s="196"/>
      <c r="B105" s="27" t="s">
        <v>76</v>
      </c>
      <c r="C105" s="132">
        <v>25</v>
      </c>
      <c r="D105" s="84">
        <v>21</v>
      </c>
      <c r="E105" s="132">
        <v>12</v>
      </c>
      <c r="F105" s="86">
        <v>0</v>
      </c>
      <c r="G105" s="85">
        <v>3</v>
      </c>
      <c r="H105" s="85">
        <v>18</v>
      </c>
      <c r="I105" s="119">
        <v>6</v>
      </c>
      <c r="J105" s="119">
        <v>8</v>
      </c>
      <c r="K105" s="132">
        <v>5</v>
      </c>
      <c r="L105" s="132">
        <v>3</v>
      </c>
      <c r="M105" s="132">
        <v>0</v>
      </c>
      <c r="N105" s="132">
        <v>0</v>
      </c>
      <c r="O105" s="132">
        <v>16</v>
      </c>
      <c r="P105" s="132">
        <v>14</v>
      </c>
      <c r="Q105" s="132">
        <v>7</v>
      </c>
      <c r="R105" s="132">
        <v>12</v>
      </c>
      <c r="S105" s="132">
        <v>21</v>
      </c>
      <c r="T105" s="132">
        <v>21</v>
      </c>
      <c r="U105" s="132">
        <v>15</v>
      </c>
      <c r="V105" s="132">
        <v>14</v>
      </c>
      <c r="W105" s="132">
        <v>16</v>
      </c>
      <c r="X105" s="132">
        <v>19</v>
      </c>
      <c r="Y105" s="132">
        <v>1</v>
      </c>
      <c r="Z105" s="132">
        <v>12</v>
      </c>
      <c r="AA105" s="132">
        <v>2</v>
      </c>
      <c r="AB105" s="132">
        <v>18</v>
      </c>
      <c r="AC105" s="132">
        <v>2</v>
      </c>
      <c r="AD105" s="132">
        <v>9</v>
      </c>
      <c r="AE105" s="132">
        <v>12</v>
      </c>
      <c r="AF105" s="132">
        <v>5</v>
      </c>
      <c r="AG105" s="132">
        <v>4</v>
      </c>
      <c r="AH105" s="132">
        <v>1</v>
      </c>
      <c r="AI105" s="132">
        <v>13</v>
      </c>
      <c r="AJ105" s="141">
        <f t="shared" si="18"/>
        <v>218</v>
      </c>
      <c r="AK105" s="140">
        <f t="shared" si="19"/>
        <v>0.51904761904761909</v>
      </c>
      <c r="AL105" s="140">
        <f t="shared" si="20"/>
        <v>0.8571428571428571</v>
      </c>
      <c r="AM105" s="140">
        <f t="shared" si="21"/>
        <v>0.48095238095238091</v>
      </c>
    </row>
    <row r="106" spans="1:39" s="26" customFormat="1" ht="15.75" x14ac:dyDescent="0.25">
      <c r="A106" s="63" t="s">
        <v>117</v>
      </c>
      <c r="B106" s="68"/>
      <c r="C106" s="67">
        <f>SUM(C102:C105)</f>
        <v>101</v>
      </c>
      <c r="D106" s="79">
        <f t="shared" ref="D106:AI106" si="28">SUM(D102:D105)</f>
        <v>89</v>
      </c>
      <c r="E106" s="80">
        <f t="shared" si="28"/>
        <v>65</v>
      </c>
      <c r="F106" s="81">
        <f t="shared" si="28"/>
        <v>4</v>
      </c>
      <c r="G106" s="82">
        <f t="shared" si="28"/>
        <v>12</v>
      </c>
      <c r="H106" s="82">
        <f t="shared" si="28"/>
        <v>73</v>
      </c>
      <c r="I106" s="122">
        <f t="shared" si="28"/>
        <v>17</v>
      </c>
      <c r="J106" s="122">
        <f t="shared" si="28"/>
        <v>14</v>
      </c>
      <c r="K106" s="80">
        <f t="shared" si="28"/>
        <v>16</v>
      </c>
      <c r="L106" s="80">
        <f t="shared" si="28"/>
        <v>11</v>
      </c>
      <c r="M106" s="80">
        <f t="shared" si="28"/>
        <v>3</v>
      </c>
      <c r="N106" s="80">
        <f t="shared" si="28"/>
        <v>2</v>
      </c>
      <c r="O106" s="80">
        <f t="shared" si="28"/>
        <v>64</v>
      </c>
      <c r="P106" s="80">
        <f t="shared" si="28"/>
        <v>27</v>
      </c>
      <c r="Q106" s="80">
        <f t="shared" si="28"/>
        <v>52</v>
      </c>
      <c r="R106" s="80">
        <f t="shared" si="28"/>
        <v>56</v>
      </c>
      <c r="S106" s="80">
        <f t="shared" si="28"/>
        <v>79</v>
      </c>
      <c r="T106" s="80">
        <f t="shared" si="28"/>
        <v>72</v>
      </c>
      <c r="U106" s="80">
        <f t="shared" si="28"/>
        <v>74</v>
      </c>
      <c r="V106" s="80">
        <f t="shared" si="28"/>
        <v>71</v>
      </c>
      <c r="W106" s="80">
        <f t="shared" si="28"/>
        <v>75</v>
      </c>
      <c r="X106" s="80">
        <f t="shared" si="28"/>
        <v>65</v>
      </c>
      <c r="Y106" s="80">
        <f t="shared" si="28"/>
        <v>9</v>
      </c>
      <c r="Z106" s="80">
        <f t="shared" si="28"/>
        <v>46</v>
      </c>
      <c r="AA106" s="80">
        <f t="shared" si="28"/>
        <v>16</v>
      </c>
      <c r="AB106" s="80">
        <f t="shared" si="28"/>
        <v>59</v>
      </c>
      <c r="AC106" s="80">
        <f t="shared" si="28"/>
        <v>36</v>
      </c>
      <c r="AD106" s="80">
        <f t="shared" si="28"/>
        <v>28</v>
      </c>
      <c r="AE106" s="80">
        <f t="shared" si="28"/>
        <v>63</v>
      </c>
      <c r="AF106" s="80">
        <f t="shared" si="28"/>
        <v>37</v>
      </c>
      <c r="AG106" s="80">
        <f t="shared" si="28"/>
        <v>23</v>
      </c>
      <c r="AH106" s="80">
        <f t="shared" si="28"/>
        <v>3</v>
      </c>
      <c r="AI106" s="80">
        <f t="shared" si="28"/>
        <v>55</v>
      </c>
      <c r="AJ106" s="141">
        <f t="shared" si="18"/>
        <v>946</v>
      </c>
      <c r="AK106" s="140">
        <f t="shared" si="19"/>
        <v>0.53146067415730336</v>
      </c>
      <c r="AL106" s="140">
        <f t="shared" si="20"/>
        <v>0.8202247191011236</v>
      </c>
      <c r="AM106" s="140">
        <f t="shared" si="21"/>
        <v>0.46853932584269664</v>
      </c>
    </row>
    <row r="107" spans="1:39" ht="15.75" x14ac:dyDescent="0.25">
      <c r="A107" s="194" t="s">
        <v>51</v>
      </c>
      <c r="B107" s="29" t="s">
        <v>79</v>
      </c>
      <c r="C107" s="83">
        <v>23</v>
      </c>
      <c r="D107" s="84">
        <v>22</v>
      </c>
      <c r="E107" s="83">
        <v>8</v>
      </c>
      <c r="F107" s="86">
        <v>0</v>
      </c>
      <c r="G107" s="85">
        <v>1</v>
      </c>
      <c r="H107" s="85">
        <v>21</v>
      </c>
      <c r="I107" s="119">
        <v>15</v>
      </c>
      <c r="J107" s="119">
        <v>15</v>
      </c>
      <c r="K107" s="83">
        <v>0</v>
      </c>
      <c r="L107" s="83">
        <v>7</v>
      </c>
      <c r="M107" s="83">
        <v>0</v>
      </c>
      <c r="N107" s="83">
        <v>7</v>
      </c>
      <c r="O107" s="83">
        <v>12</v>
      </c>
      <c r="P107" s="83">
        <v>5</v>
      </c>
      <c r="Q107" s="83">
        <v>15</v>
      </c>
      <c r="R107" s="83">
        <v>21</v>
      </c>
      <c r="S107" s="83">
        <v>22</v>
      </c>
      <c r="T107" s="83">
        <v>18</v>
      </c>
      <c r="U107" s="83">
        <v>22</v>
      </c>
      <c r="V107" s="83">
        <v>22</v>
      </c>
      <c r="W107" s="83">
        <v>22</v>
      </c>
      <c r="X107" s="83">
        <v>21</v>
      </c>
      <c r="Y107" s="83">
        <v>1</v>
      </c>
      <c r="Z107" s="83">
        <v>21</v>
      </c>
      <c r="AA107" s="83">
        <v>7</v>
      </c>
      <c r="AB107" s="83">
        <v>9</v>
      </c>
      <c r="AC107" s="83">
        <v>12</v>
      </c>
      <c r="AD107" s="83">
        <v>8</v>
      </c>
      <c r="AE107" s="83">
        <v>18</v>
      </c>
      <c r="AF107" s="83">
        <v>14</v>
      </c>
      <c r="AG107" s="83">
        <v>2</v>
      </c>
      <c r="AH107" s="83">
        <v>9</v>
      </c>
      <c r="AI107" s="83">
        <v>0</v>
      </c>
      <c r="AJ107" s="141">
        <f t="shared" si="18"/>
        <v>269</v>
      </c>
      <c r="AK107" s="140">
        <f t="shared" si="19"/>
        <v>0.61136363636363633</v>
      </c>
      <c r="AL107" s="140">
        <f t="shared" si="20"/>
        <v>0.95454545454545459</v>
      </c>
      <c r="AM107" s="140">
        <f t="shared" si="21"/>
        <v>0.38863636363636367</v>
      </c>
    </row>
    <row r="108" spans="1:39" s="26" customFormat="1" ht="15.75" x14ac:dyDescent="0.25">
      <c r="A108" s="195"/>
      <c r="B108" s="29" t="s">
        <v>74</v>
      </c>
      <c r="C108" s="83">
        <v>24</v>
      </c>
      <c r="D108" s="84">
        <v>22</v>
      </c>
      <c r="E108" s="83">
        <v>12</v>
      </c>
      <c r="F108" s="86">
        <v>0</v>
      </c>
      <c r="G108" s="85">
        <v>0</v>
      </c>
      <c r="H108" s="85">
        <v>22</v>
      </c>
      <c r="I108" s="119">
        <v>10</v>
      </c>
      <c r="J108" s="119">
        <v>10</v>
      </c>
      <c r="K108" s="83">
        <v>0</v>
      </c>
      <c r="L108" s="83">
        <v>4</v>
      </c>
      <c r="M108" s="83">
        <v>0</v>
      </c>
      <c r="N108" s="83">
        <v>4</v>
      </c>
      <c r="O108" s="83">
        <v>18</v>
      </c>
      <c r="P108" s="83">
        <v>7</v>
      </c>
      <c r="Q108" s="83">
        <v>13</v>
      </c>
      <c r="R108" s="83">
        <v>19</v>
      </c>
      <c r="S108" s="83">
        <v>22</v>
      </c>
      <c r="T108" s="83">
        <v>21</v>
      </c>
      <c r="U108" s="83">
        <v>22</v>
      </c>
      <c r="V108" s="83">
        <v>21</v>
      </c>
      <c r="W108" s="83">
        <v>22</v>
      </c>
      <c r="X108" s="83">
        <v>20</v>
      </c>
      <c r="Y108" s="83">
        <v>5</v>
      </c>
      <c r="Z108" s="83">
        <v>11</v>
      </c>
      <c r="AA108" s="83">
        <v>1</v>
      </c>
      <c r="AB108" s="83">
        <v>21</v>
      </c>
      <c r="AC108" s="83">
        <v>7</v>
      </c>
      <c r="AD108" s="83">
        <v>12</v>
      </c>
      <c r="AE108" s="83">
        <v>22</v>
      </c>
      <c r="AF108" s="83">
        <v>10</v>
      </c>
      <c r="AG108" s="83">
        <v>3</v>
      </c>
      <c r="AH108" s="83">
        <v>1</v>
      </c>
      <c r="AI108" s="83">
        <v>0</v>
      </c>
      <c r="AJ108" s="141">
        <f t="shared" si="18"/>
        <v>260</v>
      </c>
      <c r="AK108" s="140">
        <f t="shared" si="19"/>
        <v>0.59090909090909094</v>
      </c>
      <c r="AL108" s="140">
        <f t="shared" si="20"/>
        <v>1</v>
      </c>
      <c r="AM108" s="140">
        <f t="shared" si="21"/>
        <v>0.40909090909090906</v>
      </c>
    </row>
    <row r="109" spans="1:39" s="26" customFormat="1" ht="15.75" x14ac:dyDescent="0.25">
      <c r="A109" s="195"/>
      <c r="B109" s="29" t="s">
        <v>75</v>
      </c>
      <c r="C109" s="83">
        <v>22</v>
      </c>
      <c r="D109" s="84">
        <v>18</v>
      </c>
      <c r="E109" s="83">
        <v>7</v>
      </c>
      <c r="F109" s="86">
        <v>0</v>
      </c>
      <c r="G109" s="85">
        <v>0</v>
      </c>
      <c r="H109" s="85">
        <v>18</v>
      </c>
      <c r="I109" s="119">
        <v>5</v>
      </c>
      <c r="J109" s="119">
        <v>5</v>
      </c>
      <c r="K109" s="83">
        <v>3</v>
      </c>
      <c r="L109" s="83">
        <v>0</v>
      </c>
      <c r="M109" s="83">
        <v>3</v>
      </c>
      <c r="N109" s="83">
        <v>0</v>
      </c>
      <c r="O109" s="83">
        <v>17</v>
      </c>
      <c r="P109" s="83">
        <v>1</v>
      </c>
      <c r="Q109" s="83">
        <v>15</v>
      </c>
      <c r="R109" s="83">
        <v>15</v>
      </c>
      <c r="S109" s="83">
        <v>18</v>
      </c>
      <c r="T109" s="83">
        <v>17</v>
      </c>
      <c r="U109" s="83">
        <v>17</v>
      </c>
      <c r="V109" s="83">
        <v>14</v>
      </c>
      <c r="W109" s="83">
        <v>14</v>
      </c>
      <c r="X109" s="83">
        <v>17</v>
      </c>
      <c r="Y109" s="83">
        <v>4</v>
      </c>
      <c r="Z109" s="83">
        <v>12</v>
      </c>
      <c r="AA109" s="83">
        <v>1</v>
      </c>
      <c r="AB109" s="83">
        <v>15</v>
      </c>
      <c r="AC109" s="83">
        <v>11</v>
      </c>
      <c r="AD109" s="83">
        <v>0</v>
      </c>
      <c r="AE109" s="83">
        <v>12</v>
      </c>
      <c r="AF109" s="83">
        <v>12</v>
      </c>
      <c r="AG109" s="83">
        <v>0</v>
      </c>
      <c r="AH109" s="83">
        <v>0</v>
      </c>
      <c r="AI109" s="83">
        <v>2</v>
      </c>
      <c r="AJ109" s="141">
        <f t="shared" si="18"/>
        <v>197</v>
      </c>
      <c r="AK109" s="140">
        <f t="shared" si="19"/>
        <v>0.54722222222222217</v>
      </c>
      <c r="AL109" s="140">
        <f t="shared" si="20"/>
        <v>1</v>
      </c>
      <c r="AM109" s="140">
        <f t="shared" si="21"/>
        <v>0.45277777777777783</v>
      </c>
    </row>
    <row r="110" spans="1:39" s="26" customFormat="1" ht="15.75" x14ac:dyDescent="0.25">
      <c r="A110" s="196"/>
      <c r="B110" s="29" t="s">
        <v>76</v>
      </c>
      <c r="C110" s="83">
        <v>20</v>
      </c>
      <c r="D110" s="84">
        <v>19</v>
      </c>
      <c r="E110" s="83">
        <v>6</v>
      </c>
      <c r="F110" s="86">
        <v>0</v>
      </c>
      <c r="G110" s="85">
        <v>0</v>
      </c>
      <c r="H110" s="85">
        <v>19</v>
      </c>
      <c r="I110" s="119">
        <v>9</v>
      </c>
      <c r="J110" s="119">
        <v>9</v>
      </c>
      <c r="K110" s="83">
        <v>0</v>
      </c>
      <c r="L110" s="83">
        <v>0</v>
      </c>
      <c r="M110" s="83">
        <v>0</v>
      </c>
      <c r="N110" s="83">
        <v>0</v>
      </c>
      <c r="O110" s="83">
        <v>19</v>
      </c>
      <c r="P110" s="83">
        <v>4</v>
      </c>
      <c r="Q110" s="83">
        <v>14</v>
      </c>
      <c r="R110" s="83">
        <v>16</v>
      </c>
      <c r="S110" s="83">
        <v>18</v>
      </c>
      <c r="T110" s="83">
        <v>7</v>
      </c>
      <c r="U110" s="83">
        <v>14</v>
      </c>
      <c r="V110" s="83">
        <v>17</v>
      </c>
      <c r="W110" s="83">
        <v>18</v>
      </c>
      <c r="X110" s="83">
        <v>18</v>
      </c>
      <c r="Y110" s="83">
        <v>5</v>
      </c>
      <c r="Z110" s="83">
        <v>13</v>
      </c>
      <c r="AA110" s="83">
        <v>2</v>
      </c>
      <c r="AB110" s="83">
        <v>17</v>
      </c>
      <c r="AC110" s="83">
        <v>9</v>
      </c>
      <c r="AD110" s="83">
        <v>5</v>
      </c>
      <c r="AE110" s="83">
        <v>11</v>
      </c>
      <c r="AF110" s="83">
        <v>7</v>
      </c>
      <c r="AG110" s="83">
        <v>1</v>
      </c>
      <c r="AH110" s="83">
        <v>2</v>
      </c>
      <c r="AI110" s="83">
        <v>0</v>
      </c>
      <c r="AJ110" s="141">
        <f t="shared" si="18"/>
        <v>198</v>
      </c>
      <c r="AK110" s="140">
        <f t="shared" si="19"/>
        <v>0.52105263157894743</v>
      </c>
      <c r="AL110" s="140">
        <f t="shared" si="20"/>
        <v>1</v>
      </c>
      <c r="AM110" s="140">
        <f t="shared" si="21"/>
        <v>0.47894736842105257</v>
      </c>
    </row>
    <row r="111" spans="1:39" s="26" customFormat="1" ht="15.75" x14ac:dyDescent="0.25">
      <c r="A111" s="63" t="s">
        <v>117</v>
      </c>
      <c r="B111" s="68"/>
      <c r="C111" s="67">
        <f>SUM(C107:C110)</f>
        <v>89</v>
      </c>
      <c r="D111" s="79">
        <f t="shared" ref="D111:AI111" si="29">SUM(D107:D110)</f>
        <v>81</v>
      </c>
      <c r="E111" s="80">
        <f t="shared" si="29"/>
        <v>33</v>
      </c>
      <c r="F111" s="81">
        <f t="shared" si="29"/>
        <v>0</v>
      </c>
      <c r="G111" s="82">
        <f t="shared" si="29"/>
        <v>1</v>
      </c>
      <c r="H111" s="82">
        <f t="shared" si="29"/>
        <v>80</v>
      </c>
      <c r="I111" s="122">
        <f t="shared" si="29"/>
        <v>39</v>
      </c>
      <c r="J111" s="122">
        <f t="shared" si="29"/>
        <v>39</v>
      </c>
      <c r="K111" s="80">
        <f t="shared" si="29"/>
        <v>3</v>
      </c>
      <c r="L111" s="80">
        <f t="shared" si="29"/>
        <v>11</v>
      </c>
      <c r="M111" s="80">
        <f t="shared" si="29"/>
        <v>3</v>
      </c>
      <c r="N111" s="80">
        <f t="shared" si="29"/>
        <v>11</v>
      </c>
      <c r="O111" s="80">
        <f t="shared" si="29"/>
        <v>66</v>
      </c>
      <c r="P111" s="80">
        <f t="shared" si="29"/>
        <v>17</v>
      </c>
      <c r="Q111" s="80">
        <f t="shared" si="29"/>
        <v>57</v>
      </c>
      <c r="R111" s="80">
        <f t="shared" si="29"/>
        <v>71</v>
      </c>
      <c r="S111" s="80">
        <f t="shared" si="29"/>
        <v>80</v>
      </c>
      <c r="T111" s="80">
        <f t="shared" si="29"/>
        <v>63</v>
      </c>
      <c r="U111" s="80">
        <f t="shared" si="29"/>
        <v>75</v>
      </c>
      <c r="V111" s="80">
        <f t="shared" si="29"/>
        <v>74</v>
      </c>
      <c r="W111" s="80">
        <f t="shared" si="29"/>
        <v>76</v>
      </c>
      <c r="X111" s="80">
        <f t="shared" si="29"/>
        <v>76</v>
      </c>
      <c r="Y111" s="80">
        <f t="shared" si="29"/>
        <v>15</v>
      </c>
      <c r="Z111" s="80">
        <f t="shared" si="29"/>
        <v>57</v>
      </c>
      <c r="AA111" s="80">
        <f t="shared" si="29"/>
        <v>11</v>
      </c>
      <c r="AB111" s="80">
        <f t="shared" si="29"/>
        <v>62</v>
      </c>
      <c r="AC111" s="80">
        <f t="shared" si="29"/>
        <v>39</v>
      </c>
      <c r="AD111" s="80">
        <f t="shared" si="29"/>
        <v>25</v>
      </c>
      <c r="AE111" s="80">
        <f t="shared" si="29"/>
        <v>63</v>
      </c>
      <c r="AF111" s="80">
        <f t="shared" si="29"/>
        <v>43</v>
      </c>
      <c r="AG111" s="80">
        <f t="shared" si="29"/>
        <v>6</v>
      </c>
      <c r="AH111" s="80">
        <f t="shared" si="29"/>
        <v>12</v>
      </c>
      <c r="AI111" s="80">
        <f t="shared" si="29"/>
        <v>2</v>
      </c>
      <c r="AJ111" s="141">
        <f t="shared" si="18"/>
        <v>924</v>
      </c>
      <c r="AK111" s="140">
        <f t="shared" si="19"/>
        <v>0.57037037037037042</v>
      </c>
      <c r="AL111" s="140">
        <f t="shared" si="20"/>
        <v>0.98765432098765427</v>
      </c>
      <c r="AM111" s="140">
        <f t="shared" si="21"/>
        <v>0.42962962962962958</v>
      </c>
    </row>
    <row r="112" spans="1:39" ht="15.75" x14ac:dyDescent="0.25">
      <c r="A112" s="194" t="s">
        <v>52</v>
      </c>
      <c r="B112" s="33" t="s">
        <v>80</v>
      </c>
      <c r="C112" s="113">
        <v>23</v>
      </c>
      <c r="D112" s="84">
        <v>19</v>
      </c>
      <c r="E112" s="113">
        <v>18</v>
      </c>
      <c r="F112" s="86">
        <v>3</v>
      </c>
      <c r="G112" s="85">
        <v>2</v>
      </c>
      <c r="H112" s="85">
        <v>14</v>
      </c>
      <c r="I112" s="119">
        <v>0</v>
      </c>
      <c r="J112" s="119">
        <v>0</v>
      </c>
      <c r="K112" s="113">
        <v>8</v>
      </c>
      <c r="L112" s="113">
        <v>0</v>
      </c>
      <c r="M112" s="113">
        <v>5</v>
      </c>
      <c r="N112" s="113">
        <v>0</v>
      </c>
      <c r="O112" s="113">
        <v>17</v>
      </c>
      <c r="P112" s="113">
        <v>3</v>
      </c>
      <c r="Q112" s="113">
        <v>12</v>
      </c>
      <c r="R112" s="113">
        <v>4</v>
      </c>
      <c r="S112" s="113">
        <v>16</v>
      </c>
      <c r="T112" s="113">
        <v>5</v>
      </c>
      <c r="U112" s="113">
        <v>15</v>
      </c>
      <c r="V112" s="113">
        <v>9</v>
      </c>
      <c r="W112" s="113">
        <v>9</v>
      </c>
      <c r="X112" s="113">
        <v>8</v>
      </c>
      <c r="Y112" s="113">
        <v>6</v>
      </c>
      <c r="Z112" s="113">
        <v>7</v>
      </c>
      <c r="AA112" s="113">
        <v>3</v>
      </c>
      <c r="AB112" s="113">
        <v>9</v>
      </c>
      <c r="AC112" s="113">
        <v>12</v>
      </c>
      <c r="AD112" s="113">
        <v>2</v>
      </c>
      <c r="AE112" s="113">
        <v>9</v>
      </c>
      <c r="AF112" s="113">
        <v>2</v>
      </c>
      <c r="AG112" s="113">
        <v>10</v>
      </c>
      <c r="AH112" s="113">
        <v>1</v>
      </c>
      <c r="AI112" s="113">
        <v>7</v>
      </c>
      <c r="AJ112" s="141">
        <f t="shared" si="18"/>
        <v>149</v>
      </c>
      <c r="AK112" s="140">
        <f t="shared" si="19"/>
        <v>0.39210526315789473</v>
      </c>
      <c r="AL112" s="140">
        <f t="shared" si="20"/>
        <v>0.73684210526315785</v>
      </c>
      <c r="AM112" s="140">
        <f t="shared" si="21"/>
        <v>0.60789473684210527</v>
      </c>
    </row>
    <row r="113" spans="1:39" s="28" customFormat="1" ht="15.75" x14ac:dyDescent="0.25">
      <c r="A113" s="195"/>
      <c r="B113" s="31" t="s">
        <v>81</v>
      </c>
      <c r="C113" s="113">
        <v>22</v>
      </c>
      <c r="D113" s="84">
        <v>22</v>
      </c>
      <c r="E113" s="113">
        <v>21</v>
      </c>
      <c r="F113" s="86">
        <v>1</v>
      </c>
      <c r="G113" s="85">
        <v>2</v>
      </c>
      <c r="H113" s="85">
        <v>19</v>
      </c>
      <c r="I113" s="119">
        <v>1</v>
      </c>
      <c r="J113" s="119">
        <v>1</v>
      </c>
      <c r="K113" s="113">
        <v>7</v>
      </c>
      <c r="L113" s="113">
        <v>0</v>
      </c>
      <c r="M113" s="113">
        <v>1</v>
      </c>
      <c r="N113" s="113">
        <v>0</v>
      </c>
      <c r="O113" s="113">
        <v>21</v>
      </c>
      <c r="P113" s="113">
        <v>4</v>
      </c>
      <c r="Q113" s="113">
        <v>11</v>
      </c>
      <c r="R113" s="113">
        <v>8</v>
      </c>
      <c r="S113" s="113">
        <v>21</v>
      </c>
      <c r="T113" s="113">
        <v>7</v>
      </c>
      <c r="U113" s="113">
        <v>21</v>
      </c>
      <c r="V113" s="113">
        <v>22</v>
      </c>
      <c r="W113" s="113">
        <v>20</v>
      </c>
      <c r="X113" s="113">
        <v>11</v>
      </c>
      <c r="Y113" s="113">
        <v>6</v>
      </c>
      <c r="Z113" s="113">
        <v>14</v>
      </c>
      <c r="AA113" s="113">
        <v>16</v>
      </c>
      <c r="AB113" s="113">
        <v>2</v>
      </c>
      <c r="AC113" s="113">
        <v>12</v>
      </c>
      <c r="AD113" s="113">
        <v>6</v>
      </c>
      <c r="AE113" s="113">
        <v>17</v>
      </c>
      <c r="AF113" s="113">
        <v>10</v>
      </c>
      <c r="AG113" s="113">
        <v>2</v>
      </c>
      <c r="AH113" s="113">
        <v>1</v>
      </c>
      <c r="AI113" s="113">
        <v>12</v>
      </c>
      <c r="AJ113" s="141">
        <f t="shared" si="18"/>
        <v>223</v>
      </c>
      <c r="AK113" s="140">
        <f t="shared" si="19"/>
        <v>0.50681818181818183</v>
      </c>
      <c r="AL113" s="140">
        <f t="shared" si="20"/>
        <v>0.86363636363636365</v>
      </c>
      <c r="AM113" s="140">
        <f t="shared" si="21"/>
        <v>0.49318181818181817</v>
      </c>
    </row>
    <row r="114" spans="1:39" s="28" customFormat="1" ht="15.75" x14ac:dyDescent="0.25">
      <c r="A114" s="196"/>
      <c r="B114" s="32" t="s">
        <v>82</v>
      </c>
      <c r="C114" s="113">
        <v>23</v>
      </c>
      <c r="D114" s="84">
        <v>20</v>
      </c>
      <c r="E114" s="113">
        <v>11</v>
      </c>
      <c r="F114" s="86">
        <v>0</v>
      </c>
      <c r="G114" s="85">
        <v>4</v>
      </c>
      <c r="H114" s="85">
        <v>16</v>
      </c>
      <c r="I114" s="119">
        <v>1</v>
      </c>
      <c r="J114" s="119">
        <v>1</v>
      </c>
      <c r="K114" s="113">
        <v>7</v>
      </c>
      <c r="L114" s="113"/>
      <c r="M114" s="113">
        <v>7</v>
      </c>
      <c r="N114" s="113">
        <v>0</v>
      </c>
      <c r="O114" s="113">
        <v>14</v>
      </c>
      <c r="P114" s="113">
        <v>4</v>
      </c>
      <c r="Q114" s="113">
        <v>8</v>
      </c>
      <c r="R114" s="113">
        <v>7</v>
      </c>
      <c r="S114" s="113">
        <v>19</v>
      </c>
      <c r="T114" s="113">
        <v>3</v>
      </c>
      <c r="U114" s="113">
        <v>16</v>
      </c>
      <c r="V114" s="113">
        <v>13</v>
      </c>
      <c r="W114" s="113">
        <v>17</v>
      </c>
      <c r="X114" s="113">
        <v>11</v>
      </c>
      <c r="Y114" s="113">
        <v>9</v>
      </c>
      <c r="Z114" s="113">
        <v>8</v>
      </c>
      <c r="AA114" s="113">
        <v>12</v>
      </c>
      <c r="AB114" s="113">
        <v>0</v>
      </c>
      <c r="AC114" s="113">
        <v>9</v>
      </c>
      <c r="AD114" s="113">
        <v>4</v>
      </c>
      <c r="AE114" s="113">
        <v>19</v>
      </c>
      <c r="AF114" s="113">
        <v>9</v>
      </c>
      <c r="AG114" s="113">
        <v>3</v>
      </c>
      <c r="AH114" s="113">
        <v>0</v>
      </c>
      <c r="AI114" s="113">
        <v>7</v>
      </c>
      <c r="AJ114" s="141">
        <f t="shared" si="18"/>
        <v>178</v>
      </c>
      <c r="AK114" s="140">
        <f t="shared" si="19"/>
        <v>0.44500000000000001</v>
      </c>
      <c r="AL114" s="140">
        <f t="shared" si="20"/>
        <v>0.8</v>
      </c>
      <c r="AM114" s="140">
        <f t="shared" si="21"/>
        <v>0.55499999999999994</v>
      </c>
    </row>
    <row r="115" spans="1:39" s="28" customFormat="1" ht="15.75" x14ac:dyDescent="0.25">
      <c r="A115" s="63" t="s">
        <v>117</v>
      </c>
      <c r="B115" s="68"/>
      <c r="C115" s="67">
        <f>SUM(C112:C114)</f>
        <v>68</v>
      </c>
      <c r="D115" s="79">
        <f t="shared" ref="D115:AI115" si="30">SUM(D112:D114)</f>
        <v>61</v>
      </c>
      <c r="E115" s="80">
        <f t="shared" si="30"/>
        <v>50</v>
      </c>
      <c r="F115" s="81">
        <f t="shared" si="30"/>
        <v>4</v>
      </c>
      <c r="G115" s="82">
        <f t="shared" si="30"/>
        <v>8</v>
      </c>
      <c r="H115" s="82">
        <f t="shared" si="30"/>
        <v>49</v>
      </c>
      <c r="I115" s="122">
        <f t="shared" si="30"/>
        <v>2</v>
      </c>
      <c r="J115" s="122">
        <f t="shared" si="30"/>
        <v>2</v>
      </c>
      <c r="K115" s="80">
        <f t="shared" si="30"/>
        <v>22</v>
      </c>
      <c r="L115" s="80">
        <f t="shared" si="30"/>
        <v>0</v>
      </c>
      <c r="M115" s="80">
        <f t="shared" si="30"/>
        <v>13</v>
      </c>
      <c r="N115" s="80">
        <f t="shared" si="30"/>
        <v>0</v>
      </c>
      <c r="O115" s="80">
        <f t="shared" si="30"/>
        <v>52</v>
      </c>
      <c r="P115" s="80">
        <f t="shared" si="30"/>
        <v>11</v>
      </c>
      <c r="Q115" s="80">
        <f t="shared" si="30"/>
        <v>31</v>
      </c>
      <c r="R115" s="80">
        <f t="shared" si="30"/>
        <v>19</v>
      </c>
      <c r="S115" s="80">
        <f t="shared" si="30"/>
        <v>56</v>
      </c>
      <c r="T115" s="80">
        <f t="shared" si="30"/>
        <v>15</v>
      </c>
      <c r="U115" s="80">
        <f t="shared" si="30"/>
        <v>52</v>
      </c>
      <c r="V115" s="80">
        <f t="shared" si="30"/>
        <v>44</v>
      </c>
      <c r="W115" s="80">
        <f t="shared" si="30"/>
        <v>46</v>
      </c>
      <c r="X115" s="80">
        <f t="shared" si="30"/>
        <v>30</v>
      </c>
      <c r="Y115" s="80">
        <f t="shared" si="30"/>
        <v>21</v>
      </c>
      <c r="Z115" s="80">
        <f t="shared" si="30"/>
        <v>29</v>
      </c>
      <c r="AA115" s="80">
        <f t="shared" si="30"/>
        <v>31</v>
      </c>
      <c r="AB115" s="80">
        <f t="shared" si="30"/>
        <v>11</v>
      </c>
      <c r="AC115" s="80">
        <f t="shared" si="30"/>
        <v>33</v>
      </c>
      <c r="AD115" s="80">
        <f t="shared" si="30"/>
        <v>12</v>
      </c>
      <c r="AE115" s="80">
        <f t="shared" si="30"/>
        <v>45</v>
      </c>
      <c r="AF115" s="80">
        <f t="shared" si="30"/>
        <v>21</v>
      </c>
      <c r="AG115" s="80">
        <f t="shared" si="30"/>
        <v>15</v>
      </c>
      <c r="AH115" s="80">
        <f t="shared" si="30"/>
        <v>2</v>
      </c>
      <c r="AI115" s="80">
        <f t="shared" si="30"/>
        <v>26</v>
      </c>
      <c r="AJ115" s="141">
        <f t="shared" si="18"/>
        <v>550</v>
      </c>
      <c r="AK115" s="140">
        <f t="shared" si="19"/>
        <v>0.45081967213114754</v>
      </c>
      <c r="AL115" s="140">
        <f t="shared" si="20"/>
        <v>0.80327868852459017</v>
      </c>
      <c r="AM115" s="140">
        <f t="shared" si="21"/>
        <v>0.54918032786885251</v>
      </c>
    </row>
    <row r="116" spans="1:39" ht="15.75" x14ac:dyDescent="0.25">
      <c r="A116" s="194" t="s">
        <v>53</v>
      </c>
      <c r="B116" s="33" t="s">
        <v>80</v>
      </c>
      <c r="C116" s="117">
        <v>28</v>
      </c>
      <c r="D116" s="84">
        <v>27</v>
      </c>
      <c r="E116" s="117">
        <v>26</v>
      </c>
      <c r="F116" s="86">
        <v>0</v>
      </c>
      <c r="G116" s="85">
        <v>3</v>
      </c>
      <c r="H116" s="85">
        <v>24</v>
      </c>
      <c r="I116" s="119">
        <v>0</v>
      </c>
      <c r="J116" s="119">
        <v>0</v>
      </c>
      <c r="K116" s="117">
        <v>12</v>
      </c>
      <c r="L116" s="117">
        <v>4</v>
      </c>
      <c r="M116" s="117">
        <v>8</v>
      </c>
      <c r="N116" s="117">
        <v>3</v>
      </c>
      <c r="O116" s="117">
        <v>19</v>
      </c>
      <c r="P116" s="117">
        <v>10</v>
      </c>
      <c r="Q116" s="117">
        <v>14</v>
      </c>
      <c r="R116" s="117">
        <v>12</v>
      </c>
      <c r="S116" s="117">
        <v>23</v>
      </c>
      <c r="T116" s="117">
        <v>22</v>
      </c>
      <c r="U116" s="117">
        <v>21</v>
      </c>
      <c r="V116" s="117">
        <v>9</v>
      </c>
      <c r="W116" s="117">
        <v>19</v>
      </c>
      <c r="X116" s="117">
        <v>20</v>
      </c>
      <c r="Y116" s="117">
        <v>9</v>
      </c>
      <c r="Z116" s="117">
        <v>14</v>
      </c>
      <c r="AA116" s="117">
        <v>2</v>
      </c>
      <c r="AB116" s="117">
        <v>23</v>
      </c>
      <c r="AC116" s="117">
        <v>5</v>
      </c>
      <c r="AD116" s="117">
        <v>11</v>
      </c>
      <c r="AE116" s="117">
        <v>15</v>
      </c>
      <c r="AF116" s="117">
        <v>1</v>
      </c>
      <c r="AG116" s="117">
        <v>10</v>
      </c>
      <c r="AH116" s="117">
        <v>8</v>
      </c>
      <c r="AI116" s="117">
        <v>8</v>
      </c>
      <c r="AJ116" s="141">
        <f t="shared" si="18"/>
        <v>256</v>
      </c>
      <c r="AK116" s="140">
        <f t="shared" si="19"/>
        <v>0.47407407407407409</v>
      </c>
      <c r="AL116" s="140">
        <f t="shared" si="20"/>
        <v>0.88888888888888884</v>
      </c>
      <c r="AM116" s="140">
        <f t="shared" si="21"/>
        <v>0.52592592592592591</v>
      </c>
    </row>
    <row r="117" spans="1:39" s="30" customFormat="1" ht="15.75" x14ac:dyDescent="0.25">
      <c r="A117" s="195"/>
      <c r="B117" s="31" t="s">
        <v>81</v>
      </c>
      <c r="C117" s="117">
        <v>24</v>
      </c>
      <c r="D117" s="84">
        <v>19</v>
      </c>
      <c r="E117" s="117">
        <v>19</v>
      </c>
      <c r="F117" s="86">
        <v>1</v>
      </c>
      <c r="G117" s="85">
        <v>2</v>
      </c>
      <c r="H117" s="85">
        <v>16</v>
      </c>
      <c r="I117" s="119">
        <v>1</v>
      </c>
      <c r="J117" s="119">
        <v>1</v>
      </c>
      <c r="K117" s="117">
        <v>6</v>
      </c>
      <c r="L117" s="117">
        <v>6</v>
      </c>
      <c r="M117" s="117">
        <v>4</v>
      </c>
      <c r="N117" s="117">
        <v>4</v>
      </c>
      <c r="O117" s="117">
        <v>14</v>
      </c>
      <c r="P117" s="117">
        <v>1</v>
      </c>
      <c r="Q117" s="117">
        <v>16</v>
      </c>
      <c r="R117" s="117">
        <v>14</v>
      </c>
      <c r="S117" s="117">
        <v>19</v>
      </c>
      <c r="T117" s="117">
        <v>17</v>
      </c>
      <c r="U117" s="117">
        <v>17</v>
      </c>
      <c r="V117" s="117">
        <v>17</v>
      </c>
      <c r="W117" s="117">
        <v>17</v>
      </c>
      <c r="X117" s="117">
        <v>16</v>
      </c>
      <c r="Y117" s="117">
        <v>7</v>
      </c>
      <c r="Z117" s="117">
        <v>6</v>
      </c>
      <c r="AA117" s="117">
        <v>5</v>
      </c>
      <c r="AB117" s="117">
        <v>6</v>
      </c>
      <c r="AC117" s="117">
        <v>10</v>
      </c>
      <c r="AD117" s="117">
        <v>3</v>
      </c>
      <c r="AE117" s="117">
        <v>6</v>
      </c>
      <c r="AF117" s="117">
        <v>4</v>
      </c>
      <c r="AG117" s="117">
        <v>9</v>
      </c>
      <c r="AH117" s="117">
        <v>8</v>
      </c>
      <c r="AI117" s="117">
        <v>8</v>
      </c>
      <c r="AJ117" s="141">
        <f t="shared" si="18"/>
        <v>206</v>
      </c>
      <c r="AK117" s="140">
        <f t="shared" si="19"/>
        <v>0.54210526315789476</v>
      </c>
      <c r="AL117" s="140">
        <f t="shared" si="20"/>
        <v>0.84210526315789469</v>
      </c>
      <c r="AM117" s="140">
        <f t="shared" si="21"/>
        <v>0.45789473684210524</v>
      </c>
    </row>
    <row r="118" spans="1:39" s="30" customFormat="1" ht="15.75" x14ac:dyDescent="0.25">
      <c r="A118" s="196"/>
      <c r="B118" s="32" t="s">
        <v>82</v>
      </c>
      <c r="C118" s="117">
        <v>27</v>
      </c>
      <c r="D118" s="84">
        <v>26</v>
      </c>
      <c r="E118" s="117">
        <v>26</v>
      </c>
      <c r="F118" s="86">
        <v>3</v>
      </c>
      <c r="G118" s="85">
        <v>6</v>
      </c>
      <c r="H118" s="85">
        <v>17</v>
      </c>
      <c r="I118" s="119">
        <v>0</v>
      </c>
      <c r="J118" s="119">
        <v>0</v>
      </c>
      <c r="K118" s="117">
        <v>11</v>
      </c>
      <c r="L118" s="117">
        <v>6</v>
      </c>
      <c r="M118" s="117">
        <v>4</v>
      </c>
      <c r="N118" s="117">
        <v>4</v>
      </c>
      <c r="O118" s="117">
        <v>19</v>
      </c>
      <c r="P118" s="117">
        <v>9</v>
      </c>
      <c r="Q118" s="117">
        <v>15</v>
      </c>
      <c r="R118" s="117">
        <v>11</v>
      </c>
      <c r="S118" s="117">
        <v>21</v>
      </c>
      <c r="T118" s="117">
        <v>22</v>
      </c>
      <c r="U118" s="117">
        <v>20</v>
      </c>
      <c r="V118" s="117">
        <v>8</v>
      </c>
      <c r="W118" s="117">
        <v>17</v>
      </c>
      <c r="X118" s="117">
        <v>17</v>
      </c>
      <c r="Y118" s="117">
        <v>13</v>
      </c>
      <c r="Z118" s="117">
        <v>8</v>
      </c>
      <c r="AA118" s="117">
        <v>12</v>
      </c>
      <c r="AB118" s="117">
        <v>2</v>
      </c>
      <c r="AC118" s="117">
        <v>8</v>
      </c>
      <c r="AD118" s="117">
        <v>6</v>
      </c>
      <c r="AE118" s="117">
        <v>13</v>
      </c>
      <c r="AF118" s="117">
        <v>4</v>
      </c>
      <c r="AG118" s="117">
        <v>1</v>
      </c>
      <c r="AH118" s="117">
        <v>2</v>
      </c>
      <c r="AI118" s="117">
        <v>1</v>
      </c>
      <c r="AJ118" s="141">
        <f t="shared" si="18"/>
        <v>210</v>
      </c>
      <c r="AK118" s="140">
        <f t="shared" si="19"/>
        <v>0.40384615384615385</v>
      </c>
      <c r="AL118" s="140">
        <f t="shared" si="20"/>
        <v>0.65384615384615385</v>
      </c>
      <c r="AM118" s="140">
        <f t="shared" si="21"/>
        <v>0.59615384615384615</v>
      </c>
    </row>
    <row r="119" spans="1:39" s="30" customFormat="1" ht="15.75" x14ac:dyDescent="0.25">
      <c r="A119" s="63" t="s">
        <v>117</v>
      </c>
      <c r="B119" s="68"/>
      <c r="C119" s="67">
        <f>SUM(C116:C118)</f>
        <v>79</v>
      </c>
      <c r="D119" s="79">
        <f t="shared" ref="D119:AI119" si="31">SUM(D116:D118)</f>
        <v>72</v>
      </c>
      <c r="E119" s="80">
        <f t="shared" si="31"/>
        <v>71</v>
      </c>
      <c r="F119" s="81">
        <f t="shared" si="31"/>
        <v>4</v>
      </c>
      <c r="G119" s="82">
        <f t="shared" si="31"/>
        <v>11</v>
      </c>
      <c r="H119" s="82">
        <f t="shared" si="31"/>
        <v>57</v>
      </c>
      <c r="I119" s="122">
        <f t="shared" si="31"/>
        <v>1</v>
      </c>
      <c r="J119" s="122">
        <f t="shared" si="31"/>
        <v>1</v>
      </c>
      <c r="K119" s="80">
        <f t="shared" si="31"/>
        <v>29</v>
      </c>
      <c r="L119" s="80">
        <f t="shared" si="31"/>
        <v>16</v>
      </c>
      <c r="M119" s="80">
        <f t="shared" si="31"/>
        <v>16</v>
      </c>
      <c r="N119" s="80">
        <f t="shared" si="31"/>
        <v>11</v>
      </c>
      <c r="O119" s="80">
        <f t="shared" si="31"/>
        <v>52</v>
      </c>
      <c r="P119" s="80">
        <f t="shared" si="31"/>
        <v>20</v>
      </c>
      <c r="Q119" s="80">
        <f t="shared" si="31"/>
        <v>45</v>
      </c>
      <c r="R119" s="80">
        <f t="shared" si="31"/>
        <v>37</v>
      </c>
      <c r="S119" s="80">
        <f t="shared" si="31"/>
        <v>63</v>
      </c>
      <c r="T119" s="80">
        <f t="shared" si="31"/>
        <v>61</v>
      </c>
      <c r="U119" s="80">
        <f t="shared" si="31"/>
        <v>58</v>
      </c>
      <c r="V119" s="80">
        <f t="shared" si="31"/>
        <v>34</v>
      </c>
      <c r="W119" s="80">
        <f t="shared" si="31"/>
        <v>53</v>
      </c>
      <c r="X119" s="80">
        <f t="shared" si="31"/>
        <v>53</v>
      </c>
      <c r="Y119" s="80">
        <f t="shared" si="31"/>
        <v>29</v>
      </c>
      <c r="Z119" s="80">
        <f t="shared" si="31"/>
        <v>28</v>
      </c>
      <c r="AA119" s="80">
        <f t="shared" si="31"/>
        <v>19</v>
      </c>
      <c r="AB119" s="80">
        <f t="shared" si="31"/>
        <v>31</v>
      </c>
      <c r="AC119" s="80">
        <f t="shared" si="31"/>
        <v>23</v>
      </c>
      <c r="AD119" s="80">
        <f t="shared" si="31"/>
        <v>20</v>
      </c>
      <c r="AE119" s="80">
        <f t="shared" si="31"/>
        <v>34</v>
      </c>
      <c r="AF119" s="80">
        <f t="shared" si="31"/>
        <v>9</v>
      </c>
      <c r="AG119" s="80">
        <f t="shared" si="31"/>
        <v>20</v>
      </c>
      <c r="AH119" s="80">
        <f t="shared" si="31"/>
        <v>18</v>
      </c>
      <c r="AI119" s="80">
        <f t="shared" si="31"/>
        <v>17</v>
      </c>
      <c r="AJ119" s="141">
        <f t="shared" si="18"/>
        <v>672</v>
      </c>
      <c r="AK119" s="140">
        <f t="shared" si="19"/>
        <v>0.46666666666666667</v>
      </c>
      <c r="AL119" s="140">
        <f t="shared" si="20"/>
        <v>0.79166666666666663</v>
      </c>
      <c r="AM119" s="140">
        <f t="shared" si="21"/>
        <v>0.53333333333333333</v>
      </c>
    </row>
    <row r="120" spans="1:39" ht="15.75" x14ac:dyDescent="0.25">
      <c r="A120" s="194" t="s">
        <v>54</v>
      </c>
      <c r="B120" s="33" t="s">
        <v>80</v>
      </c>
      <c r="C120" s="132">
        <v>22</v>
      </c>
      <c r="D120" s="84">
        <v>20</v>
      </c>
      <c r="E120" s="132">
        <v>9</v>
      </c>
      <c r="F120" s="86">
        <v>12</v>
      </c>
      <c r="G120" s="85">
        <v>6</v>
      </c>
      <c r="H120" s="85">
        <v>2</v>
      </c>
      <c r="I120" s="119">
        <v>16</v>
      </c>
      <c r="J120" s="119">
        <v>8</v>
      </c>
      <c r="K120" s="132">
        <v>17</v>
      </c>
      <c r="L120" s="132">
        <v>3</v>
      </c>
      <c r="M120" s="132">
        <v>1</v>
      </c>
      <c r="N120" s="132">
        <v>0</v>
      </c>
      <c r="O120" s="132">
        <v>13</v>
      </c>
      <c r="P120" s="132">
        <v>1</v>
      </c>
      <c r="Q120" s="132">
        <v>9</v>
      </c>
      <c r="R120" s="132">
        <v>8</v>
      </c>
      <c r="S120" s="132">
        <v>11</v>
      </c>
      <c r="T120" s="132">
        <v>10</v>
      </c>
      <c r="U120" s="132">
        <v>2</v>
      </c>
      <c r="V120" s="132">
        <v>3</v>
      </c>
      <c r="W120" s="132">
        <v>2</v>
      </c>
      <c r="X120" s="132">
        <v>10</v>
      </c>
      <c r="Y120" s="132">
        <v>6</v>
      </c>
      <c r="Z120" s="132">
        <v>1</v>
      </c>
      <c r="AA120" s="132">
        <v>4</v>
      </c>
      <c r="AB120" s="132">
        <v>0</v>
      </c>
      <c r="AC120" s="132">
        <v>1</v>
      </c>
      <c r="AD120" s="132">
        <v>0</v>
      </c>
      <c r="AE120" s="132">
        <v>0</v>
      </c>
      <c r="AF120" s="132">
        <v>0</v>
      </c>
      <c r="AG120" s="132">
        <v>1</v>
      </c>
      <c r="AH120" s="132">
        <v>2</v>
      </c>
      <c r="AI120" s="132">
        <v>0</v>
      </c>
      <c r="AJ120" s="141">
        <f t="shared" si="18"/>
        <v>71</v>
      </c>
      <c r="AK120" s="140">
        <f t="shared" si="19"/>
        <v>0.17749999999999999</v>
      </c>
      <c r="AL120" s="140">
        <f t="shared" si="20"/>
        <v>0.1</v>
      </c>
      <c r="AM120" s="140">
        <f t="shared" si="21"/>
        <v>0.82250000000000001</v>
      </c>
    </row>
    <row r="121" spans="1:39" s="30" customFormat="1" ht="15.75" x14ac:dyDescent="0.25">
      <c r="A121" s="196"/>
      <c r="B121" s="31" t="s">
        <v>81</v>
      </c>
      <c r="C121" s="132">
        <v>27</v>
      </c>
      <c r="D121" s="84">
        <v>26</v>
      </c>
      <c r="E121" s="132">
        <v>4</v>
      </c>
      <c r="F121" s="86">
        <v>1</v>
      </c>
      <c r="G121" s="85">
        <v>5</v>
      </c>
      <c r="H121" s="85">
        <v>20</v>
      </c>
      <c r="I121" s="119">
        <v>19</v>
      </c>
      <c r="J121" s="119">
        <v>18</v>
      </c>
      <c r="K121" s="132">
        <v>0</v>
      </c>
      <c r="L121" s="132">
        <v>5</v>
      </c>
      <c r="M121" s="132">
        <v>0</v>
      </c>
      <c r="N121" s="132">
        <v>4</v>
      </c>
      <c r="O121" s="132">
        <v>20</v>
      </c>
      <c r="P121" s="132">
        <v>6</v>
      </c>
      <c r="Q121" s="132">
        <v>13</v>
      </c>
      <c r="R121" s="132">
        <v>23</v>
      </c>
      <c r="S121" s="132">
        <v>21</v>
      </c>
      <c r="T121" s="132">
        <v>20</v>
      </c>
      <c r="U121" s="132">
        <v>18</v>
      </c>
      <c r="V121" s="132">
        <v>15</v>
      </c>
      <c r="W121" s="132">
        <v>20</v>
      </c>
      <c r="X121" s="132">
        <v>25</v>
      </c>
      <c r="Y121" s="132">
        <v>12</v>
      </c>
      <c r="Z121" s="132">
        <v>13</v>
      </c>
      <c r="AA121" s="132">
        <v>3</v>
      </c>
      <c r="AB121" s="132">
        <v>22</v>
      </c>
      <c r="AC121" s="132">
        <v>10</v>
      </c>
      <c r="AD121" s="132">
        <v>9</v>
      </c>
      <c r="AE121" s="132">
        <v>16</v>
      </c>
      <c r="AF121" s="132">
        <v>8</v>
      </c>
      <c r="AG121" s="132">
        <v>2</v>
      </c>
      <c r="AH121" s="132">
        <v>13</v>
      </c>
      <c r="AI121" s="132">
        <v>6</v>
      </c>
      <c r="AJ121" s="141">
        <f t="shared" si="18"/>
        <v>275</v>
      </c>
      <c r="AK121" s="140">
        <f t="shared" si="19"/>
        <v>0.52884615384615385</v>
      </c>
      <c r="AL121" s="140">
        <f t="shared" si="20"/>
        <v>0.76923076923076927</v>
      </c>
      <c r="AM121" s="140">
        <f t="shared" si="21"/>
        <v>0.47115384615384615</v>
      </c>
    </row>
    <row r="122" spans="1:39" s="30" customFormat="1" ht="15.75" x14ac:dyDescent="0.25">
      <c r="A122" s="63" t="s">
        <v>117</v>
      </c>
      <c r="B122" s="68"/>
      <c r="C122" s="67">
        <f>SUM(C120:C121)</f>
        <v>49</v>
      </c>
      <c r="D122" s="79">
        <f t="shared" ref="D122:AH122" si="32">SUM(D120:D121)</f>
        <v>46</v>
      </c>
      <c r="E122" s="80">
        <f t="shared" si="32"/>
        <v>13</v>
      </c>
      <c r="F122" s="81">
        <f t="shared" si="32"/>
        <v>13</v>
      </c>
      <c r="G122" s="82">
        <f t="shared" si="32"/>
        <v>11</v>
      </c>
      <c r="H122" s="82">
        <f t="shared" si="32"/>
        <v>22</v>
      </c>
      <c r="I122" s="122">
        <f t="shared" si="32"/>
        <v>35</v>
      </c>
      <c r="J122" s="122">
        <f t="shared" si="32"/>
        <v>26</v>
      </c>
      <c r="K122" s="80">
        <f t="shared" si="32"/>
        <v>17</v>
      </c>
      <c r="L122" s="80">
        <f t="shared" si="32"/>
        <v>8</v>
      </c>
      <c r="M122" s="80">
        <f t="shared" si="32"/>
        <v>1</v>
      </c>
      <c r="N122" s="80">
        <f t="shared" si="32"/>
        <v>4</v>
      </c>
      <c r="O122" s="80">
        <f t="shared" si="32"/>
        <v>33</v>
      </c>
      <c r="P122" s="80">
        <f t="shared" si="32"/>
        <v>7</v>
      </c>
      <c r="Q122" s="80">
        <f t="shared" si="32"/>
        <v>22</v>
      </c>
      <c r="R122" s="80">
        <f t="shared" si="32"/>
        <v>31</v>
      </c>
      <c r="S122" s="80">
        <f t="shared" si="32"/>
        <v>32</v>
      </c>
      <c r="T122" s="80">
        <f t="shared" si="32"/>
        <v>30</v>
      </c>
      <c r="U122" s="80">
        <f t="shared" si="32"/>
        <v>20</v>
      </c>
      <c r="V122" s="80">
        <f t="shared" si="32"/>
        <v>18</v>
      </c>
      <c r="W122" s="80">
        <f t="shared" si="32"/>
        <v>22</v>
      </c>
      <c r="X122" s="80">
        <f t="shared" si="32"/>
        <v>35</v>
      </c>
      <c r="Y122" s="80">
        <f t="shared" si="32"/>
        <v>18</v>
      </c>
      <c r="Z122" s="80">
        <f t="shared" si="32"/>
        <v>14</v>
      </c>
      <c r="AA122" s="80">
        <f t="shared" si="32"/>
        <v>7</v>
      </c>
      <c r="AB122" s="80">
        <f t="shared" si="32"/>
        <v>22</v>
      </c>
      <c r="AC122" s="80">
        <f t="shared" si="32"/>
        <v>11</v>
      </c>
      <c r="AD122" s="80">
        <f t="shared" si="32"/>
        <v>9</v>
      </c>
      <c r="AE122" s="80">
        <f t="shared" si="32"/>
        <v>16</v>
      </c>
      <c r="AF122" s="80">
        <f t="shared" si="32"/>
        <v>8</v>
      </c>
      <c r="AG122" s="80">
        <f t="shared" si="32"/>
        <v>3</v>
      </c>
      <c r="AH122" s="80">
        <f t="shared" si="32"/>
        <v>15</v>
      </c>
      <c r="AI122" s="80">
        <f>SUM(AI120:AI121)</f>
        <v>6</v>
      </c>
      <c r="AJ122" s="141">
        <f t="shared" si="18"/>
        <v>346</v>
      </c>
      <c r="AK122" s="140">
        <f t="shared" si="19"/>
        <v>0.37608695652173912</v>
      </c>
      <c r="AL122" s="140">
        <f t="shared" si="20"/>
        <v>0.47826086956521741</v>
      </c>
      <c r="AM122" s="140">
        <f t="shared" si="21"/>
        <v>0.62391304347826093</v>
      </c>
    </row>
    <row r="123" spans="1:39" ht="15.75" x14ac:dyDescent="0.25">
      <c r="A123" s="194" t="s">
        <v>55</v>
      </c>
      <c r="B123" s="35" t="s">
        <v>80</v>
      </c>
      <c r="C123" s="114">
        <v>23</v>
      </c>
      <c r="D123" s="84">
        <v>23</v>
      </c>
      <c r="E123" s="114">
        <v>18</v>
      </c>
      <c r="F123" s="86">
        <v>0</v>
      </c>
      <c r="G123" s="85">
        <v>2</v>
      </c>
      <c r="H123" s="85">
        <v>21</v>
      </c>
      <c r="I123" s="119">
        <v>3</v>
      </c>
      <c r="J123" s="119">
        <v>3</v>
      </c>
      <c r="K123" s="114">
        <v>0</v>
      </c>
      <c r="L123" s="114">
        <v>0</v>
      </c>
      <c r="M123" s="114">
        <v>0</v>
      </c>
      <c r="N123" s="114">
        <v>0</v>
      </c>
      <c r="O123" s="114">
        <v>20</v>
      </c>
      <c r="P123" s="114">
        <v>5</v>
      </c>
      <c r="Q123" s="114">
        <v>15</v>
      </c>
      <c r="R123" s="114">
        <v>8</v>
      </c>
      <c r="S123" s="114">
        <v>23</v>
      </c>
      <c r="T123" s="114">
        <v>19</v>
      </c>
      <c r="U123" s="114">
        <v>22</v>
      </c>
      <c r="V123" s="114">
        <v>20</v>
      </c>
      <c r="W123" s="114">
        <v>23</v>
      </c>
      <c r="X123" s="114">
        <v>19</v>
      </c>
      <c r="Y123" s="114">
        <v>2</v>
      </c>
      <c r="Z123" s="114">
        <v>18</v>
      </c>
      <c r="AA123" s="114">
        <v>1</v>
      </c>
      <c r="AB123" s="114">
        <v>21</v>
      </c>
      <c r="AC123" s="114">
        <v>15</v>
      </c>
      <c r="AD123" s="114">
        <v>2</v>
      </c>
      <c r="AE123" s="114">
        <v>10</v>
      </c>
      <c r="AF123" s="114">
        <v>7</v>
      </c>
      <c r="AG123" s="114">
        <v>3</v>
      </c>
      <c r="AH123" s="114"/>
      <c r="AI123" s="114">
        <v>12</v>
      </c>
      <c r="AJ123" s="141">
        <f t="shared" si="18"/>
        <v>245</v>
      </c>
      <c r="AK123" s="140">
        <f t="shared" si="19"/>
        <v>0.53260869565217395</v>
      </c>
      <c r="AL123" s="140">
        <f t="shared" si="20"/>
        <v>0.91304347826086951</v>
      </c>
      <c r="AM123" s="140">
        <f t="shared" si="21"/>
        <v>0.46739130434782605</v>
      </c>
    </row>
    <row r="124" spans="1:39" s="30" customFormat="1" ht="15.75" x14ac:dyDescent="0.25">
      <c r="A124" s="195"/>
      <c r="B124" s="35" t="s">
        <v>81</v>
      </c>
      <c r="C124" s="114">
        <v>22</v>
      </c>
      <c r="D124" s="84">
        <v>18</v>
      </c>
      <c r="E124" s="114">
        <v>10</v>
      </c>
      <c r="F124" s="86">
        <v>3</v>
      </c>
      <c r="G124" s="85">
        <v>5</v>
      </c>
      <c r="H124" s="85">
        <v>10</v>
      </c>
      <c r="I124" s="119">
        <v>0</v>
      </c>
      <c r="J124" s="119">
        <v>0</v>
      </c>
      <c r="K124" s="114">
        <v>0</v>
      </c>
      <c r="L124" s="114">
        <v>0</v>
      </c>
      <c r="M124" s="114">
        <v>0</v>
      </c>
      <c r="N124" s="114">
        <v>0</v>
      </c>
      <c r="O124" s="114">
        <v>16</v>
      </c>
      <c r="P124" s="114">
        <v>6</v>
      </c>
      <c r="Q124" s="114">
        <v>8</v>
      </c>
      <c r="R124" s="114">
        <v>5</v>
      </c>
      <c r="S124" s="114">
        <v>16</v>
      </c>
      <c r="T124" s="114">
        <v>5</v>
      </c>
      <c r="U124" s="114">
        <v>15</v>
      </c>
      <c r="V124" s="114">
        <v>13</v>
      </c>
      <c r="W124" s="114">
        <v>15</v>
      </c>
      <c r="X124" s="114">
        <v>8</v>
      </c>
      <c r="Y124" s="114">
        <v>4</v>
      </c>
      <c r="Z124" s="114">
        <v>2</v>
      </c>
      <c r="AA124" s="114">
        <v>7</v>
      </c>
      <c r="AB124" s="114">
        <v>10</v>
      </c>
      <c r="AC124" s="114">
        <v>2</v>
      </c>
      <c r="AD124" s="114">
        <v>6</v>
      </c>
      <c r="AE124" s="114">
        <v>11</v>
      </c>
      <c r="AF124" s="114">
        <v>0</v>
      </c>
      <c r="AG124" s="114">
        <v>1</v>
      </c>
      <c r="AH124" s="114">
        <v>0</v>
      </c>
      <c r="AI124" s="114">
        <v>1</v>
      </c>
      <c r="AJ124" s="141">
        <f t="shared" si="18"/>
        <v>135</v>
      </c>
      <c r="AK124" s="140">
        <f t="shared" si="19"/>
        <v>0.375</v>
      </c>
      <c r="AL124" s="140">
        <f t="shared" si="20"/>
        <v>0.55555555555555558</v>
      </c>
      <c r="AM124" s="140">
        <f t="shared" si="21"/>
        <v>0.625</v>
      </c>
    </row>
    <row r="125" spans="1:39" s="30" customFormat="1" ht="15.75" x14ac:dyDescent="0.25">
      <c r="A125" s="195"/>
      <c r="B125" s="35" t="s">
        <v>82</v>
      </c>
      <c r="C125" s="114">
        <v>25</v>
      </c>
      <c r="D125" s="84">
        <v>25</v>
      </c>
      <c r="E125" s="114">
        <v>13</v>
      </c>
      <c r="F125" s="86">
        <v>2</v>
      </c>
      <c r="G125" s="85">
        <v>7</v>
      </c>
      <c r="H125" s="85">
        <v>16</v>
      </c>
      <c r="I125" s="119">
        <v>0</v>
      </c>
      <c r="J125" s="119">
        <v>0</v>
      </c>
      <c r="K125" s="114">
        <v>0</v>
      </c>
      <c r="L125" s="114">
        <v>0</v>
      </c>
      <c r="M125" s="114">
        <v>0</v>
      </c>
      <c r="N125" s="114">
        <v>0</v>
      </c>
      <c r="O125" s="114">
        <v>21</v>
      </c>
      <c r="P125" s="114">
        <v>9</v>
      </c>
      <c r="Q125" s="114">
        <v>11</v>
      </c>
      <c r="R125" s="114">
        <v>9</v>
      </c>
      <c r="S125" s="114">
        <v>21</v>
      </c>
      <c r="T125" s="114">
        <v>15</v>
      </c>
      <c r="U125" s="114">
        <v>24</v>
      </c>
      <c r="V125" s="114">
        <v>24</v>
      </c>
      <c r="W125" s="114">
        <v>25</v>
      </c>
      <c r="X125" s="114">
        <v>11</v>
      </c>
      <c r="Y125" s="114">
        <v>1</v>
      </c>
      <c r="Z125" s="114">
        <v>13</v>
      </c>
      <c r="AA125" s="114">
        <v>3</v>
      </c>
      <c r="AB125" s="114">
        <v>19</v>
      </c>
      <c r="AC125" s="114">
        <v>2</v>
      </c>
      <c r="AD125" s="114">
        <v>1</v>
      </c>
      <c r="AE125" s="114">
        <v>4</v>
      </c>
      <c r="AF125" s="114">
        <v>1</v>
      </c>
      <c r="AG125" s="114">
        <v>1</v>
      </c>
      <c r="AH125" s="114">
        <v>0</v>
      </c>
      <c r="AI125" s="114">
        <v>0</v>
      </c>
      <c r="AJ125" s="141">
        <f t="shared" si="18"/>
        <v>194</v>
      </c>
      <c r="AK125" s="140">
        <f t="shared" si="19"/>
        <v>0.38799999999999996</v>
      </c>
      <c r="AL125" s="140">
        <f t="shared" si="20"/>
        <v>0.64</v>
      </c>
      <c r="AM125" s="140">
        <f t="shared" si="21"/>
        <v>0.6120000000000001</v>
      </c>
    </row>
    <row r="126" spans="1:39" s="30" customFormat="1" ht="15.75" x14ac:dyDescent="0.25">
      <c r="A126" s="195"/>
      <c r="B126" s="35" t="s">
        <v>83</v>
      </c>
      <c r="C126" s="114">
        <v>25</v>
      </c>
      <c r="D126" s="84">
        <v>23</v>
      </c>
      <c r="E126" s="114">
        <v>14</v>
      </c>
      <c r="F126" s="86">
        <v>0</v>
      </c>
      <c r="G126" s="85">
        <v>6</v>
      </c>
      <c r="H126" s="85">
        <v>17</v>
      </c>
      <c r="I126" s="119">
        <v>5</v>
      </c>
      <c r="J126" s="119">
        <v>5</v>
      </c>
      <c r="K126" s="114">
        <v>0</v>
      </c>
      <c r="L126" s="114">
        <v>0</v>
      </c>
      <c r="M126" s="114">
        <v>0</v>
      </c>
      <c r="N126" s="114">
        <v>0</v>
      </c>
      <c r="O126" s="114">
        <v>22</v>
      </c>
      <c r="P126" s="114">
        <v>3</v>
      </c>
      <c r="Q126" s="114">
        <v>18</v>
      </c>
      <c r="R126" s="114">
        <v>6</v>
      </c>
      <c r="S126" s="114">
        <v>23</v>
      </c>
      <c r="T126" s="114">
        <v>16</v>
      </c>
      <c r="U126" s="114">
        <v>21</v>
      </c>
      <c r="V126" s="114">
        <v>20</v>
      </c>
      <c r="W126" s="114">
        <v>23</v>
      </c>
      <c r="X126" s="114">
        <v>10</v>
      </c>
      <c r="Y126" s="114"/>
      <c r="Z126" s="114">
        <v>17</v>
      </c>
      <c r="AA126" s="114">
        <v>1</v>
      </c>
      <c r="AB126" s="114">
        <v>17</v>
      </c>
      <c r="AC126" s="114">
        <v>3</v>
      </c>
      <c r="AD126" s="114">
        <v>3</v>
      </c>
      <c r="AE126" s="114">
        <v>3</v>
      </c>
      <c r="AF126" s="114">
        <v>0</v>
      </c>
      <c r="AG126" s="114">
        <v>1</v>
      </c>
      <c r="AH126" s="114">
        <v>0</v>
      </c>
      <c r="AI126" s="114">
        <v>1</v>
      </c>
      <c r="AJ126" s="141">
        <f t="shared" si="18"/>
        <v>186</v>
      </c>
      <c r="AK126" s="140">
        <f t="shared" si="19"/>
        <v>0.40434782608695657</v>
      </c>
      <c r="AL126" s="140">
        <f t="shared" si="20"/>
        <v>0.73913043478260865</v>
      </c>
      <c r="AM126" s="140">
        <f t="shared" si="21"/>
        <v>0.59565217391304337</v>
      </c>
    </row>
    <row r="127" spans="1:39" s="30" customFormat="1" ht="15.75" x14ac:dyDescent="0.25">
      <c r="A127" s="195"/>
      <c r="B127" s="35" t="s">
        <v>90</v>
      </c>
      <c r="C127" s="114">
        <v>23</v>
      </c>
      <c r="D127" s="84">
        <v>23</v>
      </c>
      <c r="E127" s="114">
        <v>15</v>
      </c>
      <c r="F127" s="86">
        <v>1</v>
      </c>
      <c r="G127" s="85">
        <v>3</v>
      </c>
      <c r="H127" s="85">
        <v>19</v>
      </c>
      <c r="I127" s="119">
        <v>3</v>
      </c>
      <c r="J127" s="119">
        <v>3</v>
      </c>
      <c r="K127" s="114">
        <v>0</v>
      </c>
      <c r="L127" s="114">
        <v>0</v>
      </c>
      <c r="M127" s="114">
        <v>0</v>
      </c>
      <c r="N127" s="114">
        <v>0</v>
      </c>
      <c r="O127" s="114">
        <v>22</v>
      </c>
      <c r="P127" s="114">
        <v>9</v>
      </c>
      <c r="Q127" s="114">
        <v>11</v>
      </c>
      <c r="R127" s="114">
        <v>14</v>
      </c>
      <c r="S127" s="114">
        <v>22</v>
      </c>
      <c r="T127" s="114">
        <v>20</v>
      </c>
      <c r="U127" s="114">
        <v>22</v>
      </c>
      <c r="V127" s="114">
        <v>16</v>
      </c>
      <c r="W127" s="114">
        <v>20</v>
      </c>
      <c r="X127" s="114">
        <v>20</v>
      </c>
      <c r="Y127" s="114">
        <v>1</v>
      </c>
      <c r="Z127" s="114">
        <v>12</v>
      </c>
      <c r="AA127" s="114">
        <v>5</v>
      </c>
      <c r="AB127" s="114">
        <v>12</v>
      </c>
      <c r="AC127" s="114">
        <v>4</v>
      </c>
      <c r="AD127" s="114">
        <v>0</v>
      </c>
      <c r="AE127" s="114">
        <v>3</v>
      </c>
      <c r="AF127" s="114">
        <v>1</v>
      </c>
      <c r="AG127" s="114">
        <v>0</v>
      </c>
      <c r="AH127" s="114">
        <v>0</v>
      </c>
      <c r="AI127" s="114">
        <v>5</v>
      </c>
      <c r="AJ127" s="141">
        <f t="shared" si="18"/>
        <v>197</v>
      </c>
      <c r="AK127" s="140">
        <f t="shared" si="19"/>
        <v>0.42826086956521736</v>
      </c>
      <c r="AL127" s="140">
        <f t="shared" si="20"/>
        <v>0.82608695652173914</v>
      </c>
      <c r="AM127" s="140">
        <f t="shared" si="21"/>
        <v>0.57173913043478264</v>
      </c>
    </row>
    <row r="128" spans="1:39" s="30" customFormat="1" ht="15.75" x14ac:dyDescent="0.25">
      <c r="A128" s="195"/>
      <c r="B128" s="35" t="s">
        <v>91</v>
      </c>
      <c r="C128" s="114">
        <v>25</v>
      </c>
      <c r="D128" s="84">
        <v>21</v>
      </c>
      <c r="E128" s="114">
        <v>10</v>
      </c>
      <c r="F128" s="86">
        <v>0</v>
      </c>
      <c r="G128" s="85">
        <v>1</v>
      </c>
      <c r="H128" s="85">
        <v>20</v>
      </c>
      <c r="I128" s="119">
        <v>0</v>
      </c>
      <c r="J128" s="119">
        <v>0</v>
      </c>
      <c r="K128" s="114">
        <v>0</v>
      </c>
      <c r="L128" s="114">
        <v>0</v>
      </c>
      <c r="M128" s="114">
        <v>0</v>
      </c>
      <c r="N128" s="114">
        <v>0</v>
      </c>
      <c r="O128" s="114">
        <v>19</v>
      </c>
      <c r="P128" s="114">
        <v>9</v>
      </c>
      <c r="Q128" s="114">
        <v>11</v>
      </c>
      <c r="R128" s="114">
        <v>11</v>
      </c>
      <c r="S128" s="114">
        <v>17</v>
      </c>
      <c r="T128" s="114">
        <v>21</v>
      </c>
      <c r="U128" s="114">
        <v>20</v>
      </c>
      <c r="V128" s="114">
        <v>20</v>
      </c>
      <c r="W128" s="114">
        <v>20</v>
      </c>
      <c r="X128" s="114">
        <v>16</v>
      </c>
      <c r="Y128" s="114">
        <v>6</v>
      </c>
      <c r="Z128" s="114">
        <v>10</v>
      </c>
      <c r="AA128" s="114">
        <v>6</v>
      </c>
      <c r="AB128" s="114">
        <v>12</v>
      </c>
      <c r="AC128" s="114">
        <v>13</v>
      </c>
      <c r="AD128" s="114">
        <v>1</v>
      </c>
      <c r="AE128" s="114">
        <v>8</v>
      </c>
      <c r="AF128" s="114">
        <v>7</v>
      </c>
      <c r="AG128" s="114">
        <v>0</v>
      </c>
      <c r="AH128" s="114">
        <v>0</v>
      </c>
      <c r="AI128" s="114">
        <v>2</v>
      </c>
      <c r="AJ128" s="141">
        <f t="shared" si="18"/>
        <v>210</v>
      </c>
      <c r="AK128" s="140">
        <f t="shared" si="19"/>
        <v>0.5</v>
      </c>
      <c r="AL128" s="140">
        <f t="shared" si="20"/>
        <v>0.95238095238095233</v>
      </c>
      <c r="AM128" s="140">
        <f t="shared" si="21"/>
        <v>0.5</v>
      </c>
    </row>
    <row r="129" spans="1:39" s="30" customFormat="1" ht="15.75" x14ac:dyDescent="0.25">
      <c r="A129" s="196"/>
      <c r="B129" s="35" t="s">
        <v>92</v>
      </c>
      <c r="C129" s="114">
        <v>24</v>
      </c>
      <c r="D129" s="84">
        <v>20</v>
      </c>
      <c r="E129" s="114">
        <v>10</v>
      </c>
      <c r="F129" s="86">
        <v>2</v>
      </c>
      <c r="G129" s="85">
        <v>2</v>
      </c>
      <c r="H129" s="85">
        <v>16</v>
      </c>
      <c r="I129" s="119">
        <v>12</v>
      </c>
      <c r="J129" s="119">
        <v>10</v>
      </c>
      <c r="K129" s="114">
        <v>0</v>
      </c>
      <c r="L129" s="114">
        <v>0</v>
      </c>
      <c r="M129" s="114">
        <v>0</v>
      </c>
      <c r="N129" s="114">
        <v>0</v>
      </c>
      <c r="O129" s="114">
        <v>17</v>
      </c>
      <c r="P129" s="114">
        <v>3</v>
      </c>
      <c r="Q129" s="114">
        <v>17</v>
      </c>
      <c r="R129" s="114">
        <v>19</v>
      </c>
      <c r="S129" s="114">
        <v>16</v>
      </c>
      <c r="T129" s="114">
        <v>15</v>
      </c>
      <c r="U129" s="114">
        <v>19</v>
      </c>
      <c r="V129" s="114">
        <v>18</v>
      </c>
      <c r="W129" s="114">
        <v>19</v>
      </c>
      <c r="X129" s="114">
        <v>10</v>
      </c>
      <c r="Y129" s="114">
        <v>3</v>
      </c>
      <c r="Z129" s="114">
        <v>9</v>
      </c>
      <c r="AA129" s="114">
        <v>9</v>
      </c>
      <c r="AB129" s="114">
        <v>8</v>
      </c>
      <c r="AC129" s="114">
        <v>3</v>
      </c>
      <c r="AD129" s="114">
        <v>6</v>
      </c>
      <c r="AE129" s="114">
        <v>10</v>
      </c>
      <c r="AF129" s="114">
        <v>1</v>
      </c>
      <c r="AG129" s="114">
        <v>3</v>
      </c>
      <c r="AH129" s="114">
        <v>4</v>
      </c>
      <c r="AI129" s="114">
        <v>0</v>
      </c>
      <c r="AJ129" s="141">
        <f t="shared" si="18"/>
        <v>192</v>
      </c>
      <c r="AK129" s="140">
        <f t="shared" si="19"/>
        <v>0.48</v>
      </c>
      <c r="AL129" s="140">
        <f t="shared" si="20"/>
        <v>0.8</v>
      </c>
      <c r="AM129" s="140">
        <f t="shared" si="21"/>
        <v>0.52</v>
      </c>
    </row>
    <row r="130" spans="1:39" s="30" customFormat="1" ht="15.75" x14ac:dyDescent="0.25">
      <c r="A130" s="63" t="s">
        <v>117</v>
      </c>
      <c r="B130" s="68"/>
      <c r="C130" s="67">
        <f>SUM(C123:C129)</f>
        <v>167</v>
      </c>
      <c r="D130" s="79">
        <f t="shared" ref="D130:AI130" si="33">SUM(D123:D129)</f>
        <v>153</v>
      </c>
      <c r="E130" s="80">
        <f t="shared" si="33"/>
        <v>90</v>
      </c>
      <c r="F130" s="81">
        <f t="shared" si="33"/>
        <v>8</v>
      </c>
      <c r="G130" s="82">
        <f t="shared" si="33"/>
        <v>26</v>
      </c>
      <c r="H130" s="82">
        <f t="shared" si="33"/>
        <v>119</v>
      </c>
      <c r="I130" s="122">
        <f t="shared" si="33"/>
        <v>23</v>
      </c>
      <c r="J130" s="122">
        <f t="shared" si="33"/>
        <v>21</v>
      </c>
      <c r="K130" s="80">
        <f t="shared" si="33"/>
        <v>0</v>
      </c>
      <c r="L130" s="80">
        <f t="shared" si="33"/>
        <v>0</v>
      </c>
      <c r="M130" s="80">
        <f t="shared" si="33"/>
        <v>0</v>
      </c>
      <c r="N130" s="80">
        <f t="shared" si="33"/>
        <v>0</v>
      </c>
      <c r="O130" s="80">
        <f t="shared" si="33"/>
        <v>137</v>
      </c>
      <c r="P130" s="80">
        <f t="shared" si="33"/>
        <v>44</v>
      </c>
      <c r="Q130" s="80">
        <f t="shared" si="33"/>
        <v>91</v>
      </c>
      <c r="R130" s="80">
        <f t="shared" si="33"/>
        <v>72</v>
      </c>
      <c r="S130" s="80">
        <f t="shared" si="33"/>
        <v>138</v>
      </c>
      <c r="T130" s="80">
        <f t="shared" si="33"/>
        <v>111</v>
      </c>
      <c r="U130" s="80">
        <f t="shared" si="33"/>
        <v>143</v>
      </c>
      <c r="V130" s="80">
        <f t="shared" si="33"/>
        <v>131</v>
      </c>
      <c r="W130" s="80">
        <f t="shared" si="33"/>
        <v>145</v>
      </c>
      <c r="X130" s="80">
        <f t="shared" si="33"/>
        <v>94</v>
      </c>
      <c r="Y130" s="80">
        <f t="shared" si="33"/>
        <v>17</v>
      </c>
      <c r="Z130" s="80">
        <f t="shared" si="33"/>
        <v>81</v>
      </c>
      <c r="AA130" s="80">
        <f t="shared" si="33"/>
        <v>32</v>
      </c>
      <c r="AB130" s="80">
        <f t="shared" si="33"/>
        <v>99</v>
      </c>
      <c r="AC130" s="80">
        <f t="shared" si="33"/>
        <v>42</v>
      </c>
      <c r="AD130" s="80">
        <f t="shared" si="33"/>
        <v>19</v>
      </c>
      <c r="AE130" s="80">
        <f t="shared" si="33"/>
        <v>49</v>
      </c>
      <c r="AF130" s="80">
        <f t="shared" si="33"/>
        <v>17</v>
      </c>
      <c r="AG130" s="80">
        <f t="shared" si="33"/>
        <v>9</v>
      </c>
      <c r="AH130" s="80">
        <f t="shared" si="33"/>
        <v>4</v>
      </c>
      <c r="AI130" s="80">
        <f t="shared" si="33"/>
        <v>21</v>
      </c>
      <c r="AJ130" s="141">
        <f t="shared" si="18"/>
        <v>1359</v>
      </c>
      <c r="AK130" s="140">
        <f t="shared" si="19"/>
        <v>0.44411764705882356</v>
      </c>
      <c r="AL130" s="140">
        <f t="shared" si="20"/>
        <v>0.77777777777777779</v>
      </c>
      <c r="AM130" s="140">
        <f t="shared" si="21"/>
        <v>0.55588235294117649</v>
      </c>
    </row>
    <row r="131" spans="1:39" ht="15.75" x14ac:dyDescent="0.25">
      <c r="A131" s="194" t="s">
        <v>56</v>
      </c>
      <c r="B131" s="38" t="s">
        <v>80</v>
      </c>
      <c r="C131" s="92">
        <v>25</v>
      </c>
      <c r="D131" s="93">
        <v>23</v>
      </c>
      <c r="E131" s="92">
        <v>23</v>
      </c>
      <c r="F131" s="94">
        <v>0</v>
      </c>
      <c r="G131" s="95">
        <v>0</v>
      </c>
      <c r="H131" s="95">
        <v>23</v>
      </c>
      <c r="I131" s="125">
        <v>0</v>
      </c>
      <c r="J131" s="125">
        <v>0</v>
      </c>
      <c r="K131" s="92">
        <v>0</v>
      </c>
      <c r="L131" s="92">
        <v>4</v>
      </c>
      <c r="M131" s="92">
        <v>0</v>
      </c>
      <c r="N131" s="92">
        <v>4</v>
      </c>
      <c r="O131" s="92">
        <v>23</v>
      </c>
      <c r="P131" s="92">
        <v>3</v>
      </c>
      <c r="Q131" s="92">
        <v>19</v>
      </c>
      <c r="R131" s="92">
        <v>9</v>
      </c>
      <c r="S131" s="92">
        <v>20</v>
      </c>
      <c r="T131" s="92">
        <v>23</v>
      </c>
      <c r="U131" s="92">
        <v>21</v>
      </c>
      <c r="V131" s="92">
        <v>21</v>
      </c>
      <c r="W131" s="92">
        <v>23</v>
      </c>
      <c r="X131" s="92">
        <v>11</v>
      </c>
      <c r="Y131" s="92">
        <v>1</v>
      </c>
      <c r="Z131" s="92">
        <v>20</v>
      </c>
      <c r="AA131" s="92">
        <v>0</v>
      </c>
      <c r="AB131" s="92">
        <v>17</v>
      </c>
      <c r="AC131" s="92">
        <v>10</v>
      </c>
      <c r="AD131" s="92">
        <v>12</v>
      </c>
      <c r="AE131" s="92">
        <v>13</v>
      </c>
      <c r="AF131" s="92">
        <v>12</v>
      </c>
      <c r="AG131" s="92">
        <v>10</v>
      </c>
      <c r="AH131" s="92">
        <v>0</v>
      </c>
      <c r="AI131" s="92">
        <v>16</v>
      </c>
      <c r="AJ131" s="141">
        <f t="shared" si="18"/>
        <v>261</v>
      </c>
      <c r="AK131" s="140">
        <f t="shared" si="19"/>
        <v>0.56739130434782614</v>
      </c>
      <c r="AL131" s="140">
        <f t="shared" si="20"/>
        <v>1</v>
      </c>
      <c r="AM131" s="140">
        <f t="shared" si="21"/>
        <v>0.43260869565217386</v>
      </c>
    </row>
    <row r="132" spans="1:39" s="34" customFormat="1" ht="15.75" x14ac:dyDescent="0.25">
      <c r="A132" s="195"/>
      <c r="B132" s="37" t="s">
        <v>81</v>
      </c>
      <c r="C132" s="92">
        <v>23</v>
      </c>
      <c r="D132" s="93">
        <v>22</v>
      </c>
      <c r="E132" s="92">
        <v>17</v>
      </c>
      <c r="F132" s="94">
        <v>0</v>
      </c>
      <c r="G132" s="95">
        <v>7</v>
      </c>
      <c r="H132" s="95">
        <v>15</v>
      </c>
      <c r="I132" s="125">
        <v>0</v>
      </c>
      <c r="J132" s="125">
        <v>0</v>
      </c>
      <c r="K132" s="92">
        <v>2</v>
      </c>
      <c r="L132" s="92">
        <v>8</v>
      </c>
      <c r="M132" s="92">
        <v>2</v>
      </c>
      <c r="N132" s="92">
        <v>7</v>
      </c>
      <c r="O132" s="92">
        <v>17</v>
      </c>
      <c r="P132" s="92">
        <v>4</v>
      </c>
      <c r="Q132" s="92">
        <v>12</v>
      </c>
      <c r="R132" s="92">
        <v>5</v>
      </c>
      <c r="S132" s="92">
        <v>21</v>
      </c>
      <c r="T132" s="92">
        <v>18</v>
      </c>
      <c r="U132" s="92">
        <v>21</v>
      </c>
      <c r="V132" s="92">
        <v>13</v>
      </c>
      <c r="W132" s="92">
        <v>20</v>
      </c>
      <c r="X132" s="92">
        <v>11</v>
      </c>
      <c r="Y132" s="92">
        <v>0</v>
      </c>
      <c r="Z132" s="92">
        <v>17</v>
      </c>
      <c r="AA132" s="92">
        <v>1</v>
      </c>
      <c r="AB132" s="92">
        <v>16</v>
      </c>
      <c r="AC132" s="92">
        <v>5</v>
      </c>
      <c r="AD132" s="92">
        <v>4</v>
      </c>
      <c r="AE132" s="92">
        <v>5</v>
      </c>
      <c r="AF132" s="92">
        <v>3</v>
      </c>
      <c r="AG132" s="92">
        <v>1</v>
      </c>
      <c r="AH132" s="92">
        <v>0</v>
      </c>
      <c r="AI132" s="92">
        <v>7</v>
      </c>
      <c r="AJ132" s="141">
        <f t="shared" si="18"/>
        <v>184</v>
      </c>
      <c r="AK132" s="140">
        <f t="shared" si="19"/>
        <v>0.41818181818181815</v>
      </c>
      <c r="AL132" s="140">
        <f t="shared" si="20"/>
        <v>0.68181818181818177</v>
      </c>
      <c r="AM132" s="140">
        <f t="shared" si="21"/>
        <v>0.58181818181818179</v>
      </c>
    </row>
    <row r="133" spans="1:39" s="34" customFormat="1" ht="15.75" x14ac:dyDescent="0.25">
      <c r="A133" s="195"/>
      <c r="B133" s="37" t="s">
        <v>82</v>
      </c>
      <c r="C133" s="92">
        <v>25</v>
      </c>
      <c r="D133" s="93">
        <v>25</v>
      </c>
      <c r="E133" s="92">
        <v>15</v>
      </c>
      <c r="F133" s="94">
        <v>0</v>
      </c>
      <c r="G133" s="95">
        <v>3</v>
      </c>
      <c r="H133" s="95">
        <v>22</v>
      </c>
      <c r="I133" s="125">
        <v>1</v>
      </c>
      <c r="J133" s="125">
        <v>1</v>
      </c>
      <c r="K133" s="92">
        <v>2</v>
      </c>
      <c r="L133" s="92">
        <v>4</v>
      </c>
      <c r="M133" s="92">
        <v>2</v>
      </c>
      <c r="N133" s="92">
        <v>4</v>
      </c>
      <c r="O133" s="92">
        <v>25</v>
      </c>
      <c r="P133" s="92">
        <v>6</v>
      </c>
      <c r="Q133" s="92">
        <v>15</v>
      </c>
      <c r="R133" s="92">
        <v>9</v>
      </c>
      <c r="S133" s="92">
        <v>25</v>
      </c>
      <c r="T133" s="92">
        <v>19</v>
      </c>
      <c r="U133" s="92">
        <v>24</v>
      </c>
      <c r="V133" s="92">
        <v>23</v>
      </c>
      <c r="W133" s="92">
        <v>24</v>
      </c>
      <c r="X133" s="92">
        <v>24</v>
      </c>
      <c r="Y133" s="92">
        <v>4</v>
      </c>
      <c r="Z133" s="92">
        <v>20</v>
      </c>
      <c r="AA133" s="92">
        <v>8</v>
      </c>
      <c r="AB133" s="92">
        <v>15</v>
      </c>
      <c r="AC133" s="92">
        <v>19</v>
      </c>
      <c r="AD133" s="92">
        <v>0</v>
      </c>
      <c r="AE133" s="92">
        <v>12</v>
      </c>
      <c r="AF133" s="92">
        <v>10</v>
      </c>
      <c r="AG133" s="92">
        <v>0</v>
      </c>
      <c r="AH133" s="92">
        <v>14</v>
      </c>
      <c r="AI133" s="92">
        <v>0</v>
      </c>
      <c r="AJ133" s="141">
        <f t="shared" si="18"/>
        <v>271</v>
      </c>
      <c r="AK133" s="140">
        <f t="shared" si="19"/>
        <v>0.54200000000000004</v>
      </c>
      <c r="AL133" s="140">
        <f t="shared" si="20"/>
        <v>0.88</v>
      </c>
      <c r="AM133" s="140">
        <f t="shared" si="21"/>
        <v>0.45799999999999996</v>
      </c>
    </row>
    <row r="134" spans="1:39" s="34" customFormat="1" ht="15.75" x14ac:dyDescent="0.25">
      <c r="A134" s="195"/>
      <c r="B134" s="37" t="s">
        <v>83</v>
      </c>
      <c r="C134" s="92">
        <v>24</v>
      </c>
      <c r="D134" s="93">
        <v>20</v>
      </c>
      <c r="E134" s="92">
        <v>10</v>
      </c>
      <c r="F134" s="94">
        <v>0</v>
      </c>
      <c r="G134" s="95">
        <v>0</v>
      </c>
      <c r="H134" s="95">
        <v>20</v>
      </c>
      <c r="I134" s="125">
        <v>6</v>
      </c>
      <c r="J134" s="125">
        <v>4</v>
      </c>
      <c r="K134" s="92">
        <v>2</v>
      </c>
      <c r="L134" s="92">
        <v>6</v>
      </c>
      <c r="M134" s="92">
        <v>2</v>
      </c>
      <c r="N134" s="92">
        <v>4</v>
      </c>
      <c r="O134" s="92">
        <v>17</v>
      </c>
      <c r="P134" s="92">
        <v>0</v>
      </c>
      <c r="Q134" s="92">
        <v>20</v>
      </c>
      <c r="R134" s="92">
        <v>13</v>
      </c>
      <c r="S134" s="92">
        <v>20</v>
      </c>
      <c r="T134" s="92">
        <v>11</v>
      </c>
      <c r="U134" s="92">
        <v>20</v>
      </c>
      <c r="V134" s="92">
        <v>20</v>
      </c>
      <c r="W134" s="92">
        <v>20</v>
      </c>
      <c r="X134" s="92">
        <v>14</v>
      </c>
      <c r="Y134" s="92">
        <v>6</v>
      </c>
      <c r="Z134" s="92">
        <v>14</v>
      </c>
      <c r="AA134" s="92">
        <v>0</v>
      </c>
      <c r="AB134" s="92">
        <v>20</v>
      </c>
      <c r="AC134" s="92">
        <v>13</v>
      </c>
      <c r="AD134" s="92">
        <v>2</v>
      </c>
      <c r="AE134" s="92">
        <v>14</v>
      </c>
      <c r="AF134" s="92">
        <v>0</v>
      </c>
      <c r="AG134" s="92">
        <v>0</v>
      </c>
      <c r="AH134" s="92">
        <v>0</v>
      </c>
      <c r="AI134" s="92">
        <v>18</v>
      </c>
      <c r="AJ134" s="141">
        <f t="shared" si="18"/>
        <v>225</v>
      </c>
      <c r="AK134" s="140">
        <f t="shared" si="19"/>
        <v>0.5625</v>
      </c>
      <c r="AL134" s="140">
        <f t="shared" si="20"/>
        <v>1</v>
      </c>
      <c r="AM134" s="140">
        <f t="shared" si="21"/>
        <v>0.4375</v>
      </c>
    </row>
    <row r="135" spans="1:39" s="34" customFormat="1" ht="15.75" x14ac:dyDescent="0.25">
      <c r="A135" s="195"/>
      <c r="B135" s="37" t="s">
        <v>90</v>
      </c>
      <c r="C135" s="92">
        <v>24</v>
      </c>
      <c r="D135" s="93">
        <v>23</v>
      </c>
      <c r="E135" s="92">
        <v>22</v>
      </c>
      <c r="F135" s="94">
        <v>0</v>
      </c>
      <c r="G135" s="95">
        <v>2</v>
      </c>
      <c r="H135" s="95">
        <v>21</v>
      </c>
      <c r="I135" s="125">
        <v>3</v>
      </c>
      <c r="J135" s="125">
        <v>3</v>
      </c>
      <c r="K135" s="92">
        <v>0</v>
      </c>
      <c r="L135" s="92">
        <v>9</v>
      </c>
      <c r="M135" s="92">
        <v>0</v>
      </c>
      <c r="N135" s="92">
        <v>8</v>
      </c>
      <c r="O135" s="92">
        <v>16</v>
      </c>
      <c r="P135" s="92">
        <v>5</v>
      </c>
      <c r="Q135" s="92">
        <v>18</v>
      </c>
      <c r="R135" s="92">
        <v>18</v>
      </c>
      <c r="S135" s="92">
        <v>22</v>
      </c>
      <c r="T135" s="92">
        <v>23</v>
      </c>
      <c r="U135" s="92">
        <v>21</v>
      </c>
      <c r="V135" s="92">
        <v>19</v>
      </c>
      <c r="W135" s="92">
        <v>20</v>
      </c>
      <c r="X135" s="92">
        <v>19</v>
      </c>
      <c r="Y135" s="92">
        <v>3</v>
      </c>
      <c r="Z135" s="92">
        <v>15</v>
      </c>
      <c r="AA135" s="92">
        <v>1</v>
      </c>
      <c r="AB135" s="92">
        <v>19</v>
      </c>
      <c r="AC135" s="92">
        <v>19</v>
      </c>
      <c r="AD135" s="92">
        <v>1</v>
      </c>
      <c r="AE135" s="92">
        <v>20</v>
      </c>
      <c r="AF135" s="92">
        <v>9</v>
      </c>
      <c r="AG135" s="92">
        <v>11</v>
      </c>
      <c r="AH135" s="92">
        <v>0</v>
      </c>
      <c r="AI135" s="92">
        <v>13</v>
      </c>
      <c r="AJ135" s="141">
        <f t="shared" ref="AJ135:AJ198" si="34">SUM(P135:AI135)</f>
        <v>276</v>
      </c>
      <c r="AK135" s="140">
        <f t="shared" ref="AK135:AK198" si="35">AJ135/AJ$3/D135</f>
        <v>0.6</v>
      </c>
      <c r="AL135" s="140">
        <f t="shared" ref="AL135:AL198" si="36">H135/D135</f>
        <v>0.91304347826086951</v>
      </c>
      <c r="AM135" s="140">
        <f t="shared" ref="AM135:AM198" si="37">100%-AK135</f>
        <v>0.4</v>
      </c>
    </row>
    <row r="136" spans="1:39" s="34" customFormat="1" ht="15.75" x14ac:dyDescent="0.25">
      <c r="A136" s="195"/>
      <c r="B136" s="37" t="s">
        <v>91</v>
      </c>
      <c r="C136" s="92">
        <v>23</v>
      </c>
      <c r="D136" s="93">
        <v>21</v>
      </c>
      <c r="E136" s="92">
        <v>20</v>
      </c>
      <c r="F136" s="94">
        <v>0</v>
      </c>
      <c r="G136" s="95">
        <v>3</v>
      </c>
      <c r="H136" s="95">
        <v>18</v>
      </c>
      <c r="I136" s="125">
        <v>0</v>
      </c>
      <c r="J136" s="125">
        <v>0</v>
      </c>
      <c r="K136" s="92">
        <v>3</v>
      </c>
      <c r="L136" s="92">
        <v>5</v>
      </c>
      <c r="M136" s="92">
        <v>3</v>
      </c>
      <c r="N136" s="92">
        <v>5</v>
      </c>
      <c r="O136" s="92">
        <v>19</v>
      </c>
      <c r="P136" s="92">
        <v>3</v>
      </c>
      <c r="Q136" s="92">
        <v>18</v>
      </c>
      <c r="R136" s="92">
        <v>14</v>
      </c>
      <c r="S136" s="92">
        <v>21</v>
      </c>
      <c r="T136" s="92">
        <v>21</v>
      </c>
      <c r="U136" s="92">
        <v>17</v>
      </c>
      <c r="V136" s="92">
        <v>18</v>
      </c>
      <c r="W136" s="92">
        <v>20</v>
      </c>
      <c r="X136" s="92">
        <v>18</v>
      </c>
      <c r="Y136" s="92">
        <v>0</v>
      </c>
      <c r="Z136" s="92">
        <v>11</v>
      </c>
      <c r="AA136" s="92">
        <v>0</v>
      </c>
      <c r="AB136" s="92">
        <v>18</v>
      </c>
      <c r="AC136" s="92">
        <v>12</v>
      </c>
      <c r="AD136" s="92">
        <v>1</v>
      </c>
      <c r="AE136" s="92">
        <v>6</v>
      </c>
      <c r="AF136" s="92">
        <v>3</v>
      </c>
      <c r="AG136" s="92">
        <v>2</v>
      </c>
      <c r="AH136" s="92">
        <v>0</v>
      </c>
      <c r="AI136" s="92">
        <v>17</v>
      </c>
      <c r="AJ136" s="141">
        <f t="shared" si="34"/>
        <v>220</v>
      </c>
      <c r="AK136" s="140">
        <f t="shared" si="35"/>
        <v>0.52380952380952384</v>
      </c>
      <c r="AL136" s="140">
        <f t="shared" si="36"/>
        <v>0.8571428571428571</v>
      </c>
      <c r="AM136" s="140">
        <f t="shared" si="37"/>
        <v>0.47619047619047616</v>
      </c>
    </row>
    <row r="137" spans="1:39" s="34" customFormat="1" ht="15.75" x14ac:dyDescent="0.25">
      <c r="A137" s="195"/>
      <c r="B137" s="37" t="s">
        <v>92</v>
      </c>
      <c r="C137" s="92">
        <v>23</v>
      </c>
      <c r="D137" s="93">
        <v>20</v>
      </c>
      <c r="E137" s="92">
        <v>18</v>
      </c>
      <c r="F137" s="94">
        <v>1</v>
      </c>
      <c r="G137" s="95">
        <v>1</v>
      </c>
      <c r="H137" s="95">
        <v>18</v>
      </c>
      <c r="I137" s="125">
        <v>1</v>
      </c>
      <c r="J137" s="125">
        <v>1</v>
      </c>
      <c r="K137" s="92">
        <v>3</v>
      </c>
      <c r="L137" s="92">
        <v>6</v>
      </c>
      <c r="M137" s="92">
        <v>1</v>
      </c>
      <c r="N137" s="92">
        <v>4</v>
      </c>
      <c r="O137" s="92">
        <v>17</v>
      </c>
      <c r="P137" s="92">
        <v>2</v>
      </c>
      <c r="Q137" s="92">
        <v>17</v>
      </c>
      <c r="R137" s="92">
        <v>10</v>
      </c>
      <c r="S137" s="92">
        <v>19</v>
      </c>
      <c r="T137" s="92">
        <v>18</v>
      </c>
      <c r="U137" s="92">
        <v>18</v>
      </c>
      <c r="V137" s="92">
        <v>17</v>
      </c>
      <c r="W137" s="92">
        <v>18</v>
      </c>
      <c r="X137" s="92">
        <v>17</v>
      </c>
      <c r="Y137" s="92">
        <v>0</v>
      </c>
      <c r="Z137" s="92">
        <v>10</v>
      </c>
      <c r="AA137" s="92">
        <v>7</v>
      </c>
      <c r="AB137" s="92">
        <v>12</v>
      </c>
      <c r="AC137" s="92">
        <v>7</v>
      </c>
      <c r="AD137" s="92">
        <v>2</v>
      </c>
      <c r="AE137" s="92">
        <v>9</v>
      </c>
      <c r="AF137" s="92">
        <v>4</v>
      </c>
      <c r="AG137" s="92">
        <v>4</v>
      </c>
      <c r="AH137" s="92">
        <v>0</v>
      </c>
      <c r="AI137" s="92">
        <v>7</v>
      </c>
      <c r="AJ137" s="141">
        <f t="shared" si="34"/>
        <v>198</v>
      </c>
      <c r="AK137" s="140">
        <f t="shared" si="35"/>
        <v>0.495</v>
      </c>
      <c r="AL137" s="140">
        <f t="shared" si="36"/>
        <v>0.9</v>
      </c>
      <c r="AM137" s="140">
        <f t="shared" si="37"/>
        <v>0.505</v>
      </c>
    </row>
    <row r="138" spans="1:39" s="34" customFormat="1" ht="15.75" x14ac:dyDescent="0.25">
      <c r="A138" s="196"/>
      <c r="B138" s="37" t="s">
        <v>93</v>
      </c>
      <c r="C138" s="92">
        <v>24</v>
      </c>
      <c r="D138" s="93">
        <v>21</v>
      </c>
      <c r="E138" s="92">
        <v>14</v>
      </c>
      <c r="F138" s="94">
        <v>0</v>
      </c>
      <c r="G138" s="95">
        <v>7</v>
      </c>
      <c r="H138" s="95">
        <v>14</v>
      </c>
      <c r="I138" s="125">
        <v>1</v>
      </c>
      <c r="J138" s="125">
        <v>1</v>
      </c>
      <c r="K138" s="92">
        <v>5</v>
      </c>
      <c r="L138" s="92">
        <v>10</v>
      </c>
      <c r="M138" s="92">
        <v>5</v>
      </c>
      <c r="N138" s="92">
        <v>9</v>
      </c>
      <c r="O138" s="92">
        <v>16</v>
      </c>
      <c r="P138" s="92">
        <v>4</v>
      </c>
      <c r="Q138" s="92">
        <v>11</v>
      </c>
      <c r="R138" s="92">
        <v>14</v>
      </c>
      <c r="S138" s="92">
        <v>20</v>
      </c>
      <c r="T138" s="92">
        <v>17</v>
      </c>
      <c r="U138" s="92">
        <v>19</v>
      </c>
      <c r="V138" s="92">
        <v>16</v>
      </c>
      <c r="W138" s="92">
        <v>21</v>
      </c>
      <c r="X138" s="92">
        <v>15</v>
      </c>
      <c r="Y138" s="92">
        <v>8</v>
      </c>
      <c r="Z138" s="92">
        <v>2</v>
      </c>
      <c r="AA138" s="92">
        <v>14</v>
      </c>
      <c r="AB138" s="92">
        <v>0</v>
      </c>
      <c r="AC138" s="92">
        <v>6</v>
      </c>
      <c r="AD138" s="92">
        <v>5</v>
      </c>
      <c r="AE138" s="92">
        <v>10</v>
      </c>
      <c r="AF138" s="92">
        <v>2</v>
      </c>
      <c r="AG138" s="92">
        <v>4</v>
      </c>
      <c r="AH138" s="92">
        <v>0</v>
      </c>
      <c r="AI138" s="92">
        <v>1</v>
      </c>
      <c r="AJ138" s="141">
        <f t="shared" si="34"/>
        <v>189</v>
      </c>
      <c r="AK138" s="140">
        <f t="shared" si="35"/>
        <v>0.44999999999999996</v>
      </c>
      <c r="AL138" s="140">
        <f t="shared" si="36"/>
        <v>0.66666666666666663</v>
      </c>
      <c r="AM138" s="140">
        <f t="shared" si="37"/>
        <v>0.55000000000000004</v>
      </c>
    </row>
    <row r="139" spans="1:39" s="34" customFormat="1" ht="15.75" x14ac:dyDescent="0.25">
      <c r="A139" s="63" t="s">
        <v>117</v>
      </c>
      <c r="B139" s="68"/>
      <c r="C139" s="67">
        <f>SUM(C131:C138)</f>
        <v>191</v>
      </c>
      <c r="D139" s="79">
        <f t="shared" ref="D139:AI139" si="38">SUM(D131:D138)</f>
        <v>175</v>
      </c>
      <c r="E139" s="80">
        <f t="shared" si="38"/>
        <v>139</v>
      </c>
      <c r="F139" s="81">
        <f t="shared" si="38"/>
        <v>1</v>
      </c>
      <c r="G139" s="82">
        <f t="shared" si="38"/>
        <v>23</v>
      </c>
      <c r="H139" s="82">
        <f t="shared" si="38"/>
        <v>151</v>
      </c>
      <c r="I139" s="122">
        <f t="shared" si="38"/>
        <v>12</v>
      </c>
      <c r="J139" s="122">
        <f t="shared" si="38"/>
        <v>10</v>
      </c>
      <c r="K139" s="80">
        <f t="shared" si="38"/>
        <v>17</v>
      </c>
      <c r="L139" s="80">
        <f t="shared" si="38"/>
        <v>52</v>
      </c>
      <c r="M139" s="80">
        <f t="shared" si="38"/>
        <v>15</v>
      </c>
      <c r="N139" s="80">
        <f t="shared" si="38"/>
        <v>45</v>
      </c>
      <c r="O139" s="80">
        <f t="shared" si="38"/>
        <v>150</v>
      </c>
      <c r="P139" s="80">
        <f t="shared" si="38"/>
        <v>27</v>
      </c>
      <c r="Q139" s="80">
        <f t="shared" si="38"/>
        <v>130</v>
      </c>
      <c r="R139" s="80">
        <f t="shared" si="38"/>
        <v>92</v>
      </c>
      <c r="S139" s="80">
        <f t="shared" si="38"/>
        <v>168</v>
      </c>
      <c r="T139" s="80">
        <f t="shared" si="38"/>
        <v>150</v>
      </c>
      <c r="U139" s="80">
        <f t="shared" si="38"/>
        <v>161</v>
      </c>
      <c r="V139" s="80">
        <f t="shared" si="38"/>
        <v>147</v>
      </c>
      <c r="W139" s="80">
        <f t="shared" si="38"/>
        <v>166</v>
      </c>
      <c r="X139" s="80">
        <f t="shared" si="38"/>
        <v>129</v>
      </c>
      <c r="Y139" s="80">
        <f t="shared" si="38"/>
        <v>22</v>
      </c>
      <c r="Z139" s="80">
        <f t="shared" si="38"/>
        <v>109</v>
      </c>
      <c r="AA139" s="80">
        <f t="shared" si="38"/>
        <v>31</v>
      </c>
      <c r="AB139" s="80">
        <f t="shared" si="38"/>
        <v>117</v>
      </c>
      <c r="AC139" s="80">
        <f t="shared" si="38"/>
        <v>91</v>
      </c>
      <c r="AD139" s="80">
        <f t="shared" si="38"/>
        <v>27</v>
      </c>
      <c r="AE139" s="80">
        <f t="shared" si="38"/>
        <v>89</v>
      </c>
      <c r="AF139" s="80">
        <f t="shared" si="38"/>
        <v>43</v>
      </c>
      <c r="AG139" s="80">
        <f t="shared" si="38"/>
        <v>32</v>
      </c>
      <c r="AH139" s="80">
        <f t="shared" si="38"/>
        <v>14</v>
      </c>
      <c r="AI139" s="80">
        <f t="shared" si="38"/>
        <v>79</v>
      </c>
      <c r="AJ139" s="141">
        <f t="shared" si="34"/>
        <v>1824</v>
      </c>
      <c r="AK139" s="140">
        <f t="shared" si="35"/>
        <v>0.52114285714285713</v>
      </c>
      <c r="AL139" s="140">
        <f t="shared" si="36"/>
        <v>0.86285714285714288</v>
      </c>
      <c r="AM139" s="140">
        <f t="shared" si="37"/>
        <v>0.47885714285714287</v>
      </c>
    </row>
    <row r="140" spans="1:39" ht="15.75" x14ac:dyDescent="0.25">
      <c r="A140" s="194" t="s">
        <v>57</v>
      </c>
      <c r="B140" s="41" t="s">
        <v>84</v>
      </c>
      <c r="C140" s="83">
        <v>24</v>
      </c>
      <c r="D140" s="84">
        <v>22</v>
      </c>
      <c r="E140" s="83">
        <v>12</v>
      </c>
      <c r="F140" s="86">
        <v>0</v>
      </c>
      <c r="G140" s="85">
        <v>0</v>
      </c>
      <c r="H140" s="85">
        <v>22</v>
      </c>
      <c r="I140" s="119">
        <v>4</v>
      </c>
      <c r="J140" s="119">
        <v>4</v>
      </c>
      <c r="K140" s="83">
        <v>3</v>
      </c>
      <c r="L140" s="83">
        <v>5</v>
      </c>
      <c r="M140" s="83">
        <v>3</v>
      </c>
      <c r="N140" s="83">
        <v>5</v>
      </c>
      <c r="O140" s="83">
        <v>18</v>
      </c>
      <c r="P140" s="83">
        <v>6</v>
      </c>
      <c r="Q140" s="83">
        <v>15</v>
      </c>
      <c r="R140" s="83">
        <v>22</v>
      </c>
      <c r="S140" s="83">
        <v>21</v>
      </c>
      <c r="T140" s="83">
        <v>21</v>
      </c>
      <c r="U140" s="83">
        <v>20</v>
      </c>
      <c r="V140" s="83">
        <v>19</v>
      </c>
      <c r="W140" s="83">
        <v>21</v>
      </c>
      <c r="X140" s="83">
        <v>22</v>
      </c>
      <c r="Y140" s="83">
        <v>3</v>
      </c>
      <c r="Z140" s="83">
        <v>18</v>
      </c>
      <c r="AA140" s="83">
        <v>4</v>
      </c>
      <c r="AB140" s="83">
        <v>16</v>
      </c>
      <c r="AC140" s="83">
        <v>11</v>
      </c>
      <c r="AD140" s="83">
        <v>4</v>
      </c>
      <c r="AE140" s="83">
        <v>13</v>
      </c>
      <c r="AF140" s="83">
        <v>6</v>
      </c>
      <c r="AG140" s="83">
        <v>4</v>
      </c>
      <c r="AH140" s="83">
        <v>6</v>
      </c>
      <c r="AI140" s="83">
        <v>9</v>
      </c>
      <c r="AJ140" s="141">
        <f t="shared" si="34"/>
        <v>261</v>
      </c>
      <c r="AK140" s="140">
        <f t="shared" si="35"/>
        <v>0.59318181818181825</v>
      </c>
      <c r="AL140" s="140">
        <f t="shared" si="36"/>
        <v>1</v>
      </c>
      <c r="AM140" s="140">
        <f t="shared" si="37"/>
        <v>0.40681818181818175</v>
      </c>
    </row>
    <row r="141" spans="1:39" s="36" customFormat="1" ht="15.75" x14ac:dyDescent="0.25">
      <c r="A141" s="195"/>
      <c r="B141" s="40" t="s">
        <v>85</v>
      </c>
      <c r="C141" s="83">
        <v>21</v>
      </c>
      <c r="D141" s="84">
        <v>21</v>
      </c>
      <c r="E141" s="83">
        <v>11</v>
      </c>
      <c r="F141" s="86">
        <v>1</v>
      </c>
      <c r="G141" s="85">
        <v>0</v>
      </c>
      <c r="H141" s="85">
        <v>20</v>
      </c>
      <c r="I141" s="119">
        <v>3</v>
      </c>
      <c r="J141" s="119">
        <v>3</v>
      </c>
      <c r="K141" s="83">
        <v>3</v>
      </c>
      <c r="L141" s="83">
        <v>6</v>
      </c>
      <c r="M141" s="83">
        <v>3</v>
      </c>
      <c r="N141" s="83">
        <v>6</v>
      </c>
      <c r="O141" s="83">
        <v>10</v>
      </c>
      <c r="P141" s="83">
        <v>3</v>
      </c>
      <c r="Q141" s="83">
        <v>17</v>
      </c>
      <c r="R141" s="83">
        <v>17</v>
      </c>
      <c r="S141" s="83">
        <v>20</v>
      </c>
      <c r="T141" s="83">
        <v>14</v>
      </c>
      <c r="U141" s="83">
        <v>20</v>
      </c>
      <c r="V141" s="83">
        <v>19</v>
      </c>
      <c r="W141" s="83">
        <v>20</v>
      </c>
      <c r="X141" s="83">
        <v>19</v>
      </c>
      <c r="Y141" s="83">
        <v>1</v>
      </c>
      <c r="Z141" s="83">
        <v>19</v>
      </c>
      <c r="AA141" s="83">
        <v>0</v>
      </c>
      <c r="AB141" s="83">
        <v>19</v>
      </c>
      <c r="AC141" s="83">
        <v>6</v>
      </c>
      <c r="AD141" s="83">
        <v>1</v>
      </c>
      <c r="AE141" s="83">
        <v>11</v>
      </c>
      <c r="AF141" s="83">
        <v>15</v>
      </c>
      <c r="AG141" s="83">
        <v>2</v>
      </c>
      <c r="AH141" s="83">
        <v>1</v>
      </c>
      <c r="AI141" s="83">
        <v>9</v>
      </c>
      <c r="AJ141" s="141">
        <f t="shared" si="34"/>
        <v>233</v>
      </c>
      <c r="AK141" s="140">
        <f t="shared" si="35"/>
        <v>0.55476190476190479</v>
      </c>
      <c r="AL141" s="140">
        <f t="shared" si="36"/>
        <v>0.95238095238095233</v>
      </c>
      <c r="AM141" s="140">
        <f t="shared" si="37"/>
        <v>0.44523809523809521</v>
      </c>
    </row>
    <row r="142" spans="1:39" s="36" customFormat="1" ht="15.75" x14ac:dyDescent="0.25">
      <c r="A142" s="195"/>
      <c r="B142" s="40" t="s">
        <v>86</v>
      </c>
      <c r="C142" s="83">
        <v>23</v>
      </c>
      <c r="D142" s="84">
        <v>21</v>
      </c>
      <c r="E142" s="83">
        <v>19</v>
      </c>
      <c r="F142" s="86">
        <v>1</v>
      </c>
      <c r="G142" s="85">
        <v>2</v>
      </c>
      <c r="H142" s="85">
        <v>18</v>
      </c>
      <c r="I142" s="119">
        <v>3</v>
      </c>
      <c r="J142" s="119">
        <v>3</v>
      </c>
      <c r="K142" s="83">
        <v>3</v>
      </c>
      <c r="L142" s="83">
        <v>6</v>
      </c>
      <c r="M142" s="83">
        <v>2</v>
      </c>
      <c r="N142" s="83">
        <v>5</v>
      </c>
      <c r="O142" s="83">
        <v>18</v>
      </c>
      <c r="P142" s="83">
        <v>4</v>
      </c>
      <c r="Q142" s="83">
        <v>13</v>
      </c>
      <c r="R142" s="83">
        <v>10</v>
      </c>
      <c r="S142" s="83">
        <v>16</v>
      </c>
      <c r="T142" s="83">
        <v>18</v>
      </c>
      <c r="U142" s="83">
        <v>17</v>
      </c>
      <c r="V142" s="83">
        <v>15</v>
      </c>
      <c r="W142" s="83">
        <v>18</v>
      </c>
      <c r="X142" s="83">
        <v>17</v>
      </c>
      <c r="Y142" s="83">
        <v>6</v>
      </c>
      <c r="Z142" s="83">
        <v>15</v>
      </c>
      <c r="AA142" s="83">
        <v>2</v>
      </c>
      <c r="AB142" s="83">
        <v>16</v>
      </c>
      <c r="AC142" s="83">
        <v>5</v>
      </c>
      <c r="AD142" s="83">
        <v>12</v>
      </c>
      <c r="AE142" s="83">
        <v>17</v>
      </c>
      <c r="AF142" s="83">
        <v>7</v>
      </c>
      <c r="AG142" s="83">
        <v>11</v>
      </c>
      <c r="AH142" s="83">
        <v>3</v>
      </c>
      <c r="AI142" s="83">
        <v>14</v>
      </c>
      <c r="AJ142" s="141">
        <f t="shared" si="34"/>
        <v>236</v>
      </c>
      <c r="AK142" s="140">
        <f t="shared" si="35"/>
        <v>0.56190476190476191</v>
      </c>
      <c r="AL142" s="140">
        <f t="shared" si="36"/>
        <v>0.8571428571428571</v>
      </c>
      <c r="AM142" s="140">
        <f t="shared" si="37"/>
        <v>0.43809523809523809</v>
      </c>
    </row>
    <row r="143" spans="1:39" s="36" customFormat="1" ht="15.75" x14ac:dyDescent="0.25">
      <c r="A143" s="196"/>
      <c r="B143" s="40" t="s">
        <v>87</v>
      </c>
      <c r="C143" s="83">
        <v>20</v>
      </c>
      <c r="D143" s="84">
        <v>20</v>
      </c>
      <c r="E143" s="83">
        <v>11</v>
      </c>
      <c r="F143" s="86">
        <v>0</v>
      </c>
      <c r="G143" s="85">
        <v>2</v>
      </c>
      <c r="H143" s="85">
        <v>18</v>
      </c>
      <c r="I143" s="119">
        <v>5</v>
      </c>
      <c r="J143" s="119">
        <v>5</v>
      </c>
      <c r="K143" s="83">
        <v>3</v>
      </c>
      <c r="L143" s="83">
        <v>10</v>
      </c>
      <c r="M143" s="83">
        <v>3</v>
      </c>
      <c r="N143" s="83">
        <v>10</v>
      </c>
      <c r="O143" s="83">
        <v>12</v>
      </c>
      <c r="P143" s="83">
        <v>4</v>
      </c>
      <c r="Q143" s="83">
        <v>16</v>
      </c>
      <c r="R143" s="83">
        <v>16</v>
      </c>
      <c r="S143" s="83">
        <v>18</v>
      </c>
      <c r="T143" s="83">
        <v>18</v>
      </c>
      <c r="U143" s="83">
        <v>18</v>
      </c>
      <c r="V143" s="83">
        <v>16</v>
      </c>
      <c r="W143" s="83">
        <v>18</v>
      </c>
      <c r="X143" s="83">
        <v>20</v>
      </c>
      <c r="Y143" s="83">
        <v>12</v>
      </c>
      <c r="Z143" s="83">
        <v>8</v>
      </c>
      <c r="AA143" s="83">
        <v>0</v>
      </c>
      <c r="AB143" s="83">
        <v>18</v>
      </c>
      <c r="AC143" s="83">
        <v>7</v>
      </c>
      <c r="AD143" s="83">
        <v>12</v>
      </c>
      <c r="AE143" s="83">
        <v>18</v>
      </c>
      <c r="AF143" s="83">
        <v>10</v>
      </c>
      <c r="AG143" s="83">
        <v>8</v>
      </c>
      <c r="AH143" s="83">
        <v>7</v>
      </c>
      <c r="AI143" s="83">
        <v>6</v>
      </c>
      <c r="AJ143" s="141">
        <f t="shared" si="34"/>
        <v>250</v>
      </c>
      <c r="AK143" s="140">
        <f t="shared" si="35"/>
        <v>0.625</v>
      </c>
      <c r="AL143" s="140">
        <f t="shared" si="36"/>
        <v>0.9</v>
      </c>
      <c r="AM143" s="140">
        <f t="shared" si="37"/>
        <v>0.375</v>
      </c>
    </row>
    <row r="144" spans="1:39" s="36" customFormat="1" ht="15.75" x14ac:dyDescent="0.25">
      <c r="A144" s="63" t="s">
        <v>117</v>
      </c>
      <c r="B144" s="68"/>
      <c r="C144" s="67">
        <f>SUM(C140:C143)</f>
        <v>88</v>
      </c>
      <c r="D144" s="79">
        <f t="shared" ref="D144:AI144" si="39">SUM(D140:D143)</f>
        <v>84</v>
      </c>
      <c r="E144" s="80">
        <f t="shared" si="39"/>
        <v>53</v>
      </c>
      <c r="F144" s="81">
        <f t="shared" si="39"/>
        <v>2</v>
      </c>
      <c r="G144" s="82">
        <f t="shared" si="39"/>
        <v>4</v>
      </c>
      <c r="H144" s="82">
        <f t="shared" si="39"/>
        <v>78</v>
      </c>
      <c r="I144" s="122">
        <f t="shared" si="39"/>
        <v>15</v>
      </c>
      <c r="J144" s="122">
        <f t="shared" si="39"/>
        <v>15</v>
      </c>
      <c r="K144" s="80">
        <f t="shared" si="39"/>
        <v>12</v>
      </c>
      <c r="L144" s="80">
        <f t="shared" si="39"/>
        <v>27</v>
      </c>
      <c r="M144" s="80">
        <f t="shared" si="39"/>
        <v>11</v>
      </c>
      <c r="N144" s="80">
        <f t="shared" si="39"/>
        <v>26</v>
      </c>
      <c r="O144" s="80">
        <f t="shared" si="39"/>
        <v>58</v>
      </c>
      <c r="P144" s="80">
        <f t="shared" si="39"/>
        <v>17</v>
      </c>
      <c r="Q144" s="80">
        <f t="shared" si="39"/>
        <v>61</v>
      </c>
      <c r="R144" s="80">
        <f t="shared" si="39"/>
        <v>65</v>
      </c>
      <c r="S144" s="80">
        <f t="shared" si="39"/>
        <v>75</v>
      </c>
      <c r="T144" s="80">
        <f t="shared" si="39"/>
        <v>71</v>
      </c>
      <c r="U144" s="80">
        <f t="shared" si="39"/>
        <v>75</v>
      </c>
      <c r="V144" s="80">
        <f t="shared" si="39"/>
        <v>69</v>
      </c>
      <c r="W144" s="80">
        <f t="shared" si="39"/>
        <v>77</v>
      </c>
      <c r="X144" s="80">
        <f t="shared" si="39"/>
        <v>78</v>
      </c>
      <c r="Y144" s="80">
        <f t="shared" si="39"/>
        <v>22</v>
      </c>
      <c r="Z144" s="80">
        <f t="shared" si="39"/>
        <v>60</v>
      </c>
      <c r="AA144" s="80">
        <f t="shared" si="39"/>
        <v>6</v>
      </c>
      <c r="AB144" s="80">
        <f t="shared" si="39"/>
        <v>69</v>
      </c>
      <c r="AC144" s="80">
        <f t="shared" si="39"/>
        <v>29</v>
      </c>
      <c r="AD144" s="80">
        <f t="shared" si="39"/>
        <v>29</v>
      </c>
      <c r="AE144" s="80">
        <f t="shared" si="39"/>
        <v>59</v>
      </c>
      <c r="AF144" s="80">
        <f t="shared" si="39"/>
        <v>38</v>
      </c>
      <c r="AG144" s="80">
        <f t="shared" si="39"/>
        <v>25</v>
      </c>
      <c r="AH144" s="80">
        <f t="shared" si="39"/>
        <v>17</v>
      </c>
      <c r="AI144" s="80">
        <f t="shared" si="39"/>
        <v>38</v>
      </c>
      <c r="AJ144" s="141">
        <f t="shared" si="34"/>
        <v>980</v>
      </c>
      <c r="AK144" s="140">
        <f t="shared" si="35"/>
        <v>0.58333333333333337</v>
      </c>
      <c r="AL144" s="140">
        <f t="shared" si="36"/>
        <v>0.9285714285714286</v>
      </c>
      <c r="AM144" s="140">
        <f t="shared" si="37"/>
        <v>0.41666666666666663</v>
      </c>
    </row>
    <row r="145" spans="1:39" ht="15.75" x14ac:dyDescent="0.25">
      <c r="A145" s="194" t="s">
        <v>58</v>
      </c>
      <c r="B145" s="41" t="s">
        <v>84</v>
      </c>
      <c r="C145" s="83">
        <v>19</v>
      </c>
      <c r="D145" s="84">
        <v>19</v>
      </c>
      <c r="E145" s="83">
        <v>17</v>
      </c>
      <c r="F145" s="86">
        <v>0</v>
      </c>
      <c r="G145" s="85">
        <v>1</v>
      </c>
      <c r="H145" s="85">
        <v>18</v>
      </c>
      <c r="I145" s="119">
        <v>8</v>
      </c>
      <c r="J145" s="119">
        <v>8</v>
      </c>
      <c r="K145" s="83">
        <v>4</v>
      </c>
      <c r="L145" s="83">
        <v>3</v>
      </c>
      <c r="M145" s="83">
        <v>4</v>
      </c>
      <c r="N145" s="83">
        <v>3</v>
      </c>
      <c r="O145" s="91">
        <v>19</v>
      </c>
      <c r="P145" s="83">
        <v>4</v>
      </c>
      <c r="Q145" s="83">
        <v>15</v>
      </c>
      <c r="R145" s="83">
        <v>14</v>
      </c>
      <c r="S145" s="83">
        <v>19</v>
      </c>
      <c r="T145" s="83">
        <v>13</v>
      </c>
      <c r="U145" s="83">
        <v>19</v>
      </c>
      <c r="V145" s="83">
        <v>14</v>
      </c>
      <c r="W145" s="83">
        <v>18</v>
      </c>
      <c r="X145" s="83">
        <v>15</v>
      </c>
      <c r="Y145" s="83">
        <v>6</v>
      </c>
      <c r="Z145" s="83">
        <v>10</v>
      </c>
      <c r="AA145" s="83">
        <v>8</v>
      </c>
      <c r="AB145" s="83">
        <v>10</v>
      </c>
      <c r="AC145" s="83">
        <v>4</v>
      </c>
      <c r="AD145" s="83">
        <v>8</v>
      </c>
      <c r="AE145" s="83">
        <v>13</v>
      </c>
      <c r="AF145" s="83">
        <v>3</v>
      </c>
      <c r="AG145" s="83">
        <v>3</v>
      </c>
      <c r="AH145" s="83">
        <v>7</v>
      </c>
      <c r="AI145" s="83">
        <v>10</v>
      </c>
      <c r="AJ145" s="141">
        <f t="shared" si="34"/>
        <v>213</v>
      </c>
      <c r="AK145" s="140">
        <f t="shared" si="35"/>
        <v>0.56052631578947365</v>
      </c>
      <c r="AL145" s="140">
        <f t="shared" si="36"/>
        <v>0.94736842105263153</v>
      </c>
      <c r="AM145" s="140">
        <f t="shared" si="37"/>
        <v>0.43947368421052635</v>
      </c>
    </row>
    <row r="146" spans="1:39" s="39" customFormat="1" ht="15.75" x14ac:dyDescent="0.25">
      <c r="A146" s="195"/>
      <c r="B146" s="40" t="s">
        <v>85</v>
      </c>
      <c r="C146" s="83">
        <v>20</v>
      </c>
      <c r="D146" s="84">
        <v>18</v>
      </c>
      <c r="E146" s="83">
        <v>17</v>
      </c>
      <c r="F146" s="86">
        <v>0</v>
      </c>
      <c r="G146" s="85">
        <v>1</v>
      </c>
      <c r="H146" s="85">
        <v>17</v>
      </c>
      <c r="I146" s="119">
        <v>5</v>
      </c>
      <c r="J146" s="119">
        <v>5</v>
      </c>
      <c r="K146" s="83">
        <v>3</v>
      </c>
      <c r="L146" s="83">
        <v>0</v>
      </c>
      <c r="M146" s="83">
        <v>3</v>
      </c>
      <c r="N146" s="83">
        <v>0</v>
      </c>
      <c r="O146" s="91">
        <v>18</v>
      </c>
      <c r="P146" s="83">
        <v>6</v>
      </c>
      <c r="Q146" s="83">
        <v>11</v>
      </c>
      <c r="R146" s="83">
        <v>12</v>
      </c>
      <c r="S146" s="83">
        <v>15</v>
      </c>
      <c r="T146" s="83">
        <v>9</v>
      </c>
      <c r="U146" s="83">
        <v>17</v>
      </c>
      <c r="V146" s="83">
        <v>14</v>
      </c>
      <c r="W146" s="83">
        <v>18</v>
      </c>
      <c r="X146" s="83">
        <v>14</v>
      </c>
      <c r="Y146" s="83">
        <v>10</v>
      </c>
      <c r="Z146" s="83">
        <v>8</v>
      </c>
      <c r="AA146" s="83">
        <v>1</v>
      </c>
      <c r="AB146" s="83">
        <v>13</v>
      </c>
      <c r="AC146" s="83">
        <v>1</v>
      </c>
      <c r="AD146" s="83">
        <v>5</v>
      </c>
      <c r="AE146" s="83">
        <v>11</v>
      </c>
      <c r="AF146" s="83">
        <v>6</v>
      </c>
      <c r="AG146" s="83">
        <v>1</v>
      </c>
      <c r="AH146" s="83">
        <v>8</v>
      </c>
      <c r="AI146" s="83">
        <v>7</v>
      </c>
      <c r="AJ146" s="141">
        <f t="shared" si="34"/>
        <v>187</v>
      </c>
      <c r="AK146" s="140">
        <f t="shared" si="35"/>
        <v>0.51944444444444438</v>
      </c>
      <c r="AL146" s="140">
        <f t="shared" si="36"/>
        <v>0.94444444444444442</v>
      </c>
      <c r="AM146" s="140">
        <f t="shared" si="37"/>
        <v>0.48055555555555562</v>
      </c>
    </row>
    <row r="147" spans="1:39" s="39" customFormat="1" ht="15.75" x14ac:dyDescent="0.25">
      <c r="A147" s="196"/>
      <c r="B147" s="40" t="s">
        <v>86</v>
      </c>
      <c r="C147" s="83">
        <v>20</v>
      </c>
      <c r="D147" s="84">
        <v>18</v>
      </c>
      <c r="E147" s="83">
        <v>7</v>
      </c>
      <c r="F147" s="86">
        <v>4</v>
      </c>
      <c r="G147" s="85">
        <v>5</v>
      </c>
      <c r="H147" s="85">
        <v>9</v>
      </c>
      <c r="I147" s="119">
        <v>4</v>
      </c>
      <c r="J147" s="119">
        <v>4</v>
      </c>
      <c r="K147" s="83">
        <v>4</v>
      </c>
      <c r="L147" s="83">
        <v>9</v>
      </c>
      <c r="M147" s="83">
        <v>0</v>
      </c>
      <c r="N147" s="83">
        <v>5</v>
      </c>
      <c r="O147" s="91">
        <v>17</v>
      </c>
      <c r="P147" s="83">
        <v>11</v>
      </c>
      <c r="Q147" s="83">
        <v>5</v>
      </c>
      <c r="R147" s="83">
        <v>6</v>
      </c>
      <c r="S147" s="83">
        <v>17</v>
      </c>
      <c r="T147" s="83">
        <v>5</v>
      </c>
      <c r="U147" s="83">
        <v>15</v>
      </c>
      <c r="V147" s="83">
        <v>7</v>
      </c>
      <c r="W147" s="83">
        <v>14</v>
      </c>
      <c r="X147" s="83">
        <v>9</v>
      </c>
      <c r="Y147" s="83">
        <v>3</v>
      </c>
      <c r="Z147" s="83">
        <v>6</v>
      </c>
      <c r="AA147" s="83">
        <v>9</v>
      </c>
      <c r="AB147" s="83">
        <v>0</v>
      </c>
      <c r="AC147" s="83">
        <v>5</v>
      </c>
      <c r="AD147" s="83">
        <v>1</v>
      </c>
      <c r="AE147" s="83">
        <v>6</v>
      </c>
      <c r="AF147" s="83">
        <v>6</v>
      </c>
      <c r="AG147" s="83">
        <v>1</v>
      </c>
      <c r="AH147" s="83">
        <v>2</v>
      </c>
      <c r="AI147" s="83">
        <v>3</v>
      </c>
      <c r="AJ147" s="141">
        <f t="shared" si="34"/>
        <v>131</v>
      </c>
      <c r="AK147" s="140">
        <f t="shared" si="35"/>
        <v>0.36388888888888887</v>
      </c>
      <c r="AL147" s="140">
        <f t="shared" si="36"/>
        <v>0.5</v>
      </c>
      <c r="AM147" s="140">
        <f t="shared" si="37"/>
        <v>0.63611111111111107</v>
      </c>
    </row>
    <row r="148" spans="1:39" s="39" customFormat="1" ht="15.75" x14ac:dyDescent="0.25">
      <c r="A148" s="63" t="s">
        <v>117</v>
      </c>
      <c r="B148" s="68"/>
      <c r="C148" s="67">
        <f>SUM(C145:C147)</f>
        <v>59</v>
      </c>
      <c r="D148" s="79">
        <f t="shared" ref="D148:AI148" si="40">SUM(D145:D147)</f>
        <v>55</v>
      </c>
      <c r="E148" s="80">
        <f t="shared" si="40"/>
        <v>41</v>
      </c>
      <c r="F148" s="81">
        <f t="shared" si="40"/>
        <v>4</v>
      </c>
      <c r="G148" s="82">
        <f t="shared" si="40"/>
        <v>7</v>
      </c>
      <c r="H148" s="82">
        <f t="shared" si="40"/>
        <v>44</v>
      </c>
      <c r="I148" s="122">
        <f t="shared" si="40"/>
        <v>17</v>
      </c>
      <c r="J148" s="122">
        <f t="shared" si="40"/>
        <v>17</v>
      </c>
      <c r="K148" s="80">
        <f t="shared" si="40"/>
        <v>11</v>
      </c>
      <c r="L148" s="80">
        <f t="shared" si="40"/>
        <v>12</v>
      </c>
      <c r="M148" s="80">
        <f t="shared" si="40"/>
        <v>7</v>
      </c>
      <c r="N148" s="80">
        <f t="shared" si="40"/>
        <v>8</v>
      </c>
      <c r="O148" s="80">
        <f t="shared" si="40"/>
        <v>54</v>
      </c>
      <c r="P148" s="80">
        <f t="shared" si="40"/>
        <v>21</v>
      </c>
      <c r="Q148" s="80">
        <f t="shared" si="40"/>
        <v>31</v>
      </c>
      <c r="R148" s="80">
        <f t="shared" si="40"/>
        <v>32</v>
      </c>
      <c r="S148" s="80">
        <f t="shared" si="40"/>
        <v>51</v>
      </c>
      <c r="T148" s="80">
        <f t="shared" si="40"/>
        <v>27</v>
      </c>
      <c r="U148" s="80">
        <f t="shared" si="40"/>
        <v>51</v>
      </c>
      <c r="V148" s="80">
        <f t="shared" si="40"/>
        <v>35</v>
      </c>
      <c r="W148" s="80">
        <f t="shared" si="40"/>
        <v>50</v>
      </c>
      <c r="X148" s="80">
        <f t="shared" si="40"/>
        <v>38</v>
      </c>
      <c r="Y148" s="80">
        <f t="shared" si="40"/>
        <v>19</v>
      </c>
      <c r="Z148" s="80">
        <f t="shared" si="40"/>
        <v>24</v>
      </c>
      <c r="AA148" s="80">
        <f t="shared" si="40"/>
        <v>18</v>
      </c>
      <c r="AB148" s="80">
        <f t="shared" si="40"/>
        <v>23</v>
      </c>
      <c r="AC148" s="80">
        <f t="shared" si="40"/>
        <v>10</v>
      </c>
      <c r="AD148" s="80">
        <f t="shared" si="40"/>
        <v>14</v>
      </c>
      <c r="AE148" s="80">
        <f t="shared" si="40"/>
        <v>30</v>
      </c>
      <c r="AF148" s="80">
        <f t="shared" si="40"/>
        <v>15</v>
      </c>
      <c r="AG148" s="80">
        <f t="shared" si="40"/>
        <v>5</v>
      </c>
      <c r="AH148" s="80">
        <f t="shared" si="40"/>
        <v>17</v>
      </c>
      <c r="AI148" s="80">
        <f t="shared" si="40"/>
        <v>20</v>
      </c>
      <c r="AJ148" s="141">
        <f t="shared" si="34"/>
        <v>531</v>
      </c>
      <c r="AK148" s="140">
        <f t="shared" si="35"/>
        <v>0.48272727272727273</v>
      </c>
      <c r="AL148" s="140">
        <f t="shared" si="36"/>
        <v>0.8</v>
      </c>
      <c r="AM148" s="140">
        <f t="shared" si="37"/>
        <v>0.51727272727272733</v>
      </c>
    </row>
    <row r="149" spans="1:39" ht="15.75" x14ac:dyDescent="0.25">
      <c r="A149" s="194" t="s">
        <v>59</v>
      </c>
      <c r="B149" s="43" t="s">
        <v>73</v>
      </c>
      <c r="C149" s="92">
        <v>26</v>
      </c>
      <c r="D149" s="93">
        <v>20</v>
      </c>
      <c r="E149" s="92">
        <v>9</v>
      </c>
      <c r="F149" s="94">
        <v>1</v>
      </c>
      <c r="G149" s="95">
        <v>2</v>
      </c>
      <c r="H149" s="95">
        <v>17</v>
      </c>
      <c r="I149" s="125">
        <v>3</v>
      </c>
      <c r="J149" s="125">
        <v>2</v>
      </c>
      <c r="K149" s="92">
        <v>0</v>
      </c>
      <c r="L149" s="92">
        <v>0</v>
      </c>
      <c r="M149" s="92">
        <v>0</v>
      </c>
      <c r="N149" s="92">
        <v>2</v>
      </c>
      <c r="O149" s="92">
        <v>19</v>
      </c>
      <c r="P149" s="92">
        <v>5</v>
      </c>
      <c r="Q149" s="92">
        <v>13</v>
      </c>
      <c r="R149" s="92">
        <v>14</v>
      </c>
      <c r="S149" s="92">
        <v>18</v>
      </c>
      <c r="T149" s="92">
        <v>19</v>
      </c>
      <c r="U149" s="92">
        <v>17</v>
      </c>
      <c r="V149" s="92">
        <v>17</v>
      </c>
      <c r="W149" s="92">
        <v>18</v>
      </c>
      <c r="X149" s="92">
        <v>12</v>
      </c>
      <c r="Y149" s="92">
        <v>13</v>
      </c>
      <c r="Z149" s="92">
        <v>4</v>
      </c>
      <c r="AA149" s="92">
        <v>0</v>
      </c>
      <c r="AB149" s="92">
        <v>15</v>
      </c>
      <c r="AC149" s="92">
        <v>10</v>
      </c>
      <c r="AD149" s="92">
        <v>4</v>
      </c>
      <c r="AE149" s="92">
        <v>8</v>
      </c>
      <c r="AF149" s="92">
        <v>10</v>
      </c>
      <c r="AG149" s="92">
        <v>2</v>
      </c>
      <c r="AH149" s="92">
        <v>4</v>
      </c>
      <c r="AI149" s="92">
        <v>2</v>
      </c>
      <c r="AJ149" s="141">
        <f t="shared" si="34"/>
        <v>205</v>
      </c>
      <c r="AK149" s="140">
        <f t="shared" si="35"/>
        <v>0.51249999999999996</v>
      </c>
      <c r="AL149" s="140">
        <f t="shared" si="36"/>
        <v>0.85</v>
      </c>
      <c r="AM149" s="140">
        <f t="shared" si="37"/>
        <v>0.48750000000000004</v>
      </c>
    </row>
    <row r="150" spans="1:39" s="39" customFormat="1" ht="15.75" x14ac:dyDescent="0.25">
      <c r="A150" s="195"/>
      <c r="B150" s="43" t="s">
        <v>94</v>
      </c>
      <c r="C150" s="92">
        <v>25</v>
      </c>
      <c r="D150" s="93">
        <v>24</v>
      </c>
      <c r="E150" s="92">
        <v>13</v>
      </c>
      <c r="F150" s="94">
        <v>2</v>
      </c>
      <c r="G150" s="95">
        <v>2</v>
      </c>
      <c r="H150" s="95">
        <v>20</v>
      </c>
      <c r="I150" s="125">
        <v>3</v>
      </c>
      <c r="J150" s="125">
        <v>1</v>
      </c>
      <c r="K150" s="92">
        <v>4</v>
      </c>
      <c r="L150" s="92">
        <v>4</v>
      </c>
      <c r="M150" s="92">
        <v>3</v>
      </c>
      <c r="N150" s="92">
        <v>3</v>
      </c>
      <c r="O150" s="92">
        <v>24</v>
      </c>
      <c r="P150" s="92">
        <v>3</v>
      </c>
      <c r="Q150" s="92">
        <v>18</v>
      </c>
      <c r="R150" s="92">
        <v>14</v>
      </c>
      <c r="S150" s="92">
        <v>22</v>
      </c>
      <c r="T150" s="92">
        <v>21</v>
      </c>
      <c r="U150" s="92">
        <v>20</v>
      </c>
      <c r="V150" s="92">
        <v>18</v>
      </c>
      <c r="W150" s="92">
        <v>21</v>
      </c>
      <c r="X150" s="92">
        <v>17</v>
      </c>
      <c r="Y150" s="92">
        <v>6</v>
      </c>
      <c r="Z150" s="92">
        <v>16</v>
      </c>
      <c r="AA150" s="92">
        <v>12</v>
      </c>
      <c r="AB150" s="92">
        <v>10</v>
      </c>
      <c r="AC150" s="92">
        <v>16</v>
      </c>
      <c r="AD150" s="92">
        <v>1</v>
      </c>
      <c r="AE150" s="92">
        <v>17</v>
      </c>
      <c r="AF150" s="92">
        <v>18</v>
      </c>
      <c r="AG150" s="92">
        <v>0</v>
      </c>
      <c r="AH150" s="92">
        <v>8</v>
      </c>
      <c r="AI150" s="92">
        <v>0</v>
      </c>
      <c r="AJ150" s="141">
        <f t="shared" si="34"/>
        <v>258</v>
      </c>
      <c r="AK150" s="140">
        <f t="shared" si="35"/>
        <v>0.53749999999999998</v>
      </c>
      <c r="AL150" s="140">
        <f t="shared" si="36"/>
        <v>0.83333333333333337</v>
      </c>
      <c r="AM150" s="140">
        <f t="shared" si="37"/>
        <v>0.46250000000000002</v>
      </c>
    </row>
    <row r="151" spans="1:39" s="39" customFormat="1" ht="15.75" x14ac:dyDescent="0.25">
      <c r="A151" s="195"/>
      <c r="B151" s="43" t="s">
        <v>95</v>
      </c>
      <c r="C151" s="92">
        <v>23</v>
      </c>
      <c r="D151" s="93">
        <v>23</v>
      </c>
      <c r="E151" s="92">
        <v>9</v>
      </c>
      <c r="F151" s="94">
        <v>1</v>
      </c>
      <c r="G151" s="95">
        <v>3</v>
      </c>
      <c r="H151" s="95">
        <v>19</v>
      </c>
      <c r="I151" s="125">
        <v>3</v>
      </c>
      <c r="J151" s="125">
        <v>2</v>
      </c>
      <c r="K151" s="92">
        <v>5</v>
      </c>
      <c r="L151" s="92">
        <v>3</v>
      </c>
      <c r="M151" s="92">
        <v>5</v>
      </c>
      <c r="N151" s="92">
        <v>3</v>
      </c>
      <c r="O151" s="92">
        <v>19</v>
      </c>
      <c r="P151" s="92">
        <v>6</v>
      </c>
      <c r="Q151" s="92">
        <v>14</v>
      </c>
      <c r="R151" s="92">
        <v>16</v>
      </c>
      <c r="S151" s="92">
        <v>18</v>
      </c>
      <c r="T151" s="92">
        <v>15</v>
      </c>
      <c r="U151" s="92">
        <v>19</v>
      </c>
      <c r="V151" s="92">
        <v>9</v>
      </c>
      <c r="W151" s="92">
        <v>20</v>
      </c>
      <c r="X151" s="92">
        <v>14</v>
      </c>
      <c r="Y151" s="92">
        <v>4</v>
      </c>
      <c r="Z151" s="92">
        <v>16</v>
      </c>
      <c r="AA151" s="92">
        <v>3</v>
      </c>
      <c r="AB151" s="92">
        <v>13</v>
      </c>
      <c r="AC151" s="92">
        <v>1</v>
      </c>
      <c r="AD151" s="92">
        <v>10</v>
      </c>
      <c r="AE151" s="92">
        <v>10</v>
      </c>
      <c r="AF151" s="92">
        <v>2</v>
      </c>
      <c r="AG151" s="92">
        <v>6</v>
      </c>
      <c r="AH151" s="92">
        <v>0</v>
      </c>
      <c r="AI151" s="92">
        <v>0</v>
      </c>
      <c r="AJ151" s="141">
        <f t="shared" si="34"/>
        <v>196</v>
      </c>
      <c r="AK151" s="140">
        <f t="shared" si="35"/>
        <v>0.42608695652173917</v>
      </c>
      <c r="AL151" s="140">
        <f t="shared" si="36"/>
        <v>0.82608695652173914</v>
      </c>
      <c r="AM151" s="140">
        <f t="shared" si="37"/>
        <v>0.57391304347826089</v>
      </c>
    </row>
    <row r="152" spans="1:39" s="39" customFormat="1" ht="15.75" x14ac:dyDescent="0.25">
      <c r="A152" s="195"/>
      <c r="B152" s="43" t="s">
        <v>96</v>
      </c>
      <c r="C152" s="92">
        <v>24</v>
      </c>
      <c r="D152" s="93">
        <v>22</v>
      </c>
      <c r="E152" s="92">
        <v>11</v>
      </c>
      <c r="F152" s="94">
        <v>4</v>
      </c>
      <c r="G152" s="95">
        <v>2</v>
      </c>
      <c r="H152" s="95">
        <v>16</v>
      </c>
      <c r="I152" s="125">
        <v>1</v>
      </c>
      <c r="J152" s="125">
        <v>0</v>
      </c>
      <c r="K152" s="92">
        <v>4</v>
      </c>
      <c r="L152" s="92">
        <v>11</v>
      </c>
      <c r="M152" s="92">
        <v>1</v>
      </c>
      <c r="N152" s="92">
        <v>7</v>
      </c>
      <c r="O152" s="92">
        <v>17</v>
      </c>
      <c r="P152" s="92">
        <v>4</v>
      </c>
      <c r="Q152" s="92">
        <v>10</v>
      </c>
      <c r="R152" s="92">
        <v>9</v>
      </c>
      <c r="S152" s="92">
        <v>16</v>
      </c>
      <c r="T152" s="92">
        <v>18</v>
      </c>
      <c r="U152" s="92">
        <v>18</v>
      </c>
      <c r="V152" s="92">
        <v>16</v>
      </c>
      <c r="W152" s="92">
        <v>18</v>
      </c>
      <c r="X152" s="92">
        <v>11</v>
      </c>
      <c r="Y152" s="92">
        <v>4</v>
      </c>
      <c r="Z152" s="92">
        <v>7</v>
      </c>
      <c r="AA152" s="92">
        <v>0</v>
      </c>
      <c r="AB152" s="92">
        <v>11</v>
      </c>
      <c r="AC152" s="92">
        <v>8</v>
      </c>
      <c r="AD152" s="92">
        <v>4</v>
      </c>
      <c r="AE152" s="92">
        <v>12</v>
      </c>
      <c r="AF152" s="92">
        <v>3</v>
      </c>
      <c r="AG152" s="92">
        <v>3</v>
      </c>
      <c r="AH152" s="92">
        <v>1</v>
      </c>
      <c r="AI152" s="92">
        <v>6</v>
      </c>
      <c r="AJ152" s="141">
        <f t="shared" si="34"/>
        <v>179</v>
      </c>
      <c r="AK152" s="140">
        <f t="shared" si="35"/>
        <v>0.4068181818181818</v>
      </c>
      <c r="AL152" s="140">
        <f t="shared" si="36"/>
        <v>0.72727272727272729</v>
      </c>
      <c r="AM152" s="140">
        <f t="shared" si="37"/>
        <v>0.59318181818181825</v>
      </c>
    </row>
    <row r="153" spans="1:39" s="39" customFormat="1" ht="15.75" x14ac:dyDescent="0.25">
      <c r="A153" s="196"/>
      <c r="B153" s="43" t="s">
        <v>97</v>
      </c>
      <c r="C153" s="92">
        <v>9</v>
      </c>
      <c r="D153" s="93">
        <v>9</v>
      </c>
      <c r="E153" s="92">
        <v>9</v>
      </c>
      <c r="F153" s="94">
        <v>0</v>
      </c>
      <c r="G153" s="95">
        <v>0</v>
      </c>
      <c r="H153" s="95">
        <v>9</v>
      </c>
      <c r="I153" s="125">
        <v>0</v>
      </c>
      <c r="J153" s="125">
        <v>0</v>
      </c>
      <c r="K153" s="92">
        <v>0</v>
      </c>
      <c r="L153" s="92">
        <v>2</v>
      </c>
      <c r="M153" s="92">
        <v>0</v>
      </c>
      <c r="N153" s="92">
        <v>2</v>
      </c>
      <c r="O153" s="92">
        <v>9</v>
      </c>
      <c r="P153" s="92">
        <v>1</v>
      </c>
      <c r="Q153" s="92">
        <v>8</v>
      </c>
      <c r="R153" s="92">
        <v>8</v>
      </c>
      <c r="S153" s="92">
        <v>9</v>
      </c>
      <c r="T153" s="92">
        <v>9</v>
      </c>
      <c r="U153" s="92">
        <v>9</v>
      </c>
      <c r="V153" s="92">
        <v>9</v>
      </c>
      <c r="W153" s="92">
        <v>9</v>
      </c>
      <c r="X153" s="92">
        <v>8</v>
      </c>
      <c r="Y153" s="92">
        <v>0</v>
      </c>
      <c r="Z153" s="92">
        <v>9</v>
      </c>
      <c r="AA153" s="92">
        <v>0</v>
      </c>
      <c r="AB153" s="92">
        <v>8</v>
      </c>
      <c r="AC153" s="92">
        <v>8</v>
      </c>
      <c r="AD153" s="92">
        <v>1</v>
      </c>
      <c r="AE153" s="92">
        <v>4</v>
      </c>
      <c r="AF153" s="92">
        <v>0</v>
      </c>
      <c r="AG153" s="92">
        <v>2</v>
      </c>
      <c r="AH153" s="92">
        <v>2</v>
      </c>
      <c r="AI153" s="92">
        <v>1</v>
      </c>
      <c r="AJ153" s="141">
        <f t="shared" si="34"/>
        <v>105</v>
      </c>
      <c r="AK153" s="140">
        <f t="shared" si="35"/>
        <v>0.58333333333333337</v>
      </c>
      <c r="AL153" s="140">
        <f t="shared" si="36"/>
        <v>1</v>
      </c>
      <c r="AM153" s="140">
        <f t="shared" si="37"/>
        <v>0.41666666666666663</v>
      </c>
    </row>
    <row r="154" spans="1:39" s="39" customFormat="1" ht="15.75" x14ac:dyDescent="0.25">
      <c r="A154" s="63" t="s">
        <v>117</v>
      </c>
      <c r="B154" s="68"/>
      <c r="C154" s="67">
        <f>SUM(C149:C153)</f>
        <v>107</v>
      </c>
      <c r="D154" s="79">
        <f t="shared" ref="D154:AI154" si="41">SUM(D149:D153)</f>
        <v>98</v>
      </c>
      <c r="E154" s="80">
        <f t="shared" si="41"/>
        <v>51</v>
      </c>
      <c r="F154" s="81">
        <f t="shared" si="41"/>
        <v>8</v>
      </c>
      <c r="G154" s="82">
        <f t="shared" si="41"/>
        <v>9</v>
      </c>
      <c r="H154" s="82">
        <f t="shared" si="41"/>
        <v>81</v>
      </c>
      <c r="I154" s="122">
        <f t="shared" si="41"/>
        <v>10</v>
      </c>
      <c r="J154" s="122">
        <f t="shared" si="41"/>
        <v>5</v>
      </c>
      <c r="K154" s="80">
        <f t="shared" si="41"/>
        <v>13</v>
      </c>
      <c r="L154" s="80">
        <f t="shared" si="41"/>
        <v>20</v>
      </c>
      <c r="M154" s="80">
        <f t="shared" si="41"/>
        <v>9</v>
      </c>
      <c r="N154" s="80">
        <f t="shared" si="41"/>
        <v>17</v>
      </c>
      <c r="O154" s="80">
        <f t="shared" si="41"/>
        <v>88</v>
      </c>
      <c r="P154" s="80">
        <f t="shared" si="41"/>
        <v>19</v>
      </c>
      <c r="Q154" s="80">
        <f t="shared" si="41"/>
        <v>63</v>
      </c>
      <c r="R154" s="80">
        <f t="shared" si="41"/>
        <v>61</v>
      </c>
      <c r="S154" s="80">
        <f t="shared" si="41"/>
        <v>83</v>
      </c>
      <c r="T154" s="80">
        <f t="shared" si="41"/>
        <v>82</v>
      </c>
      <c r="U154" s="80">
        <f t="shared" si="41"/>
        <v>83</v>
      </c>
      <c r="V154" s="80">
        <f t="shared" si="41"/>
        <v>69</v>
      </c>
      <c r="W154" s="80">
        <f t="shared" si="41"/>
        <v>86</v>
      </c>
      <c r="X154" s="80">
        <f t="shared" si="41"/>
        <v>62</v>
      </c>
      <c r="Y154" s="80">
        <f t="shared" si="41"/>
        <v>27</v>
      </c>
      <c r="Z154" s="80">
        <f t="shared" si="41"/>
        <v>52</v>
      </c>
      <c r="AA154" s="80">
        <f t="shared" si="41"/>
        <v>15</v>
      </c>
      <c r="AB154" s="80">
        <f t="shared" si="41"/>
        <v>57</v>
      </c>
      <c r="AC154" s="80">
        <f t="shared" si="41"/>
        <v>43</v>
      </c>
      <c r="AD154" s="80">
        <f t="shared" si="41"/>
        <v>20</v>
      </c>
      <c r="AE154" s="80">
        <f t="shared" si="41"/>
        <v>51</v>
      </c>
      <c r="AF154" s="80">
        <f t="shared" si="41"/>
        <v>33</v>
      </c>
      <c r="AG154" s="80">
        <f t="shared" si="41"/>
        <v>13</v>
      </c>
      <c r="AH154" s="80">
        <f t="shared" si="41"/>
        <v>15</v>
      </c>
      <c r="AI154" s="80">
        <f t="shared" si="41"/>
        <v>9</v>
      </c>
      <c r="AJ154" s="141">
        <f t="shared" si="34"/>
        <v>943</v>
      </c>
      <c r="AK154" s="140">
        <f t="shared" si="35"/>
        <v>0.48112244897959183</v>
      </c>
      <c r="AL154" s="140">
        <f t="shared" si="36"/>
        <v>0.82653061224489799</v>
      </c>
      <c r="AM154" s="140">
        <f t="shared" si="37"/>
        <v>0.51887755102040822</v>
      </c>
    </row>
    <row r="155" spans="1:39" ht="15.75" x14ac:dyDescent="0.25">
      <c r="A155" s="194" t="s">
        <v>60</v>
      </c>
      <c r="B155" s="47" t="s">
        <v>84</v>
      </c>
      <c r="C155" s="107">
        <v>26</v>
      </c>
      <c r="D155" s="109">
        <v>24</v>
      </c>
      <c r="E155" s="107">
        <v>8</v>
      </c>
      <c r="F155" s="111">
        <v>0</v>
      </c>
      <c r="G155" s="110">
        <v>0</v>
      </c>
      <c r="H155" s="110">
        <v>24</v>
      </c>
      <c r="I155" s="124">
        <v>1</v>
      </c>
      <c r="J155" s="124">
        <v>1</v>
      </c>
      <c r="K155" s="107">
        <v>12</v>
      </c>
      <c r="L155" s="107">
        <v>6</v>
      </c>
      <c r="M155" s="107">
        <v>12</v>
      </c>
      <c r="N155" s="107">
        <v>6</v>
      </c>
      <c r="O155" s="107">
        <v>20</v>
      </c>
      <c r="P155" s="108">
        <v>1</v>
      </c>
      <c r="Q155" s="108">
        <v>23</v>
      </c>
      <c r="R155" s="108">
        <v>21</v>
      </c>
      <c r="S155" s="108">
        <v>22</v>
      </c>
      <c r="T155" s="108">
        <v>24</v>
      </c>
      <c r="U155" s="108">
        <v>21</v>
      </c>
      <c r="V155" s="108">
        <v>22</v>
      </c>
      <c r="W155" s="108">
        <v>23</v>
      </c>
      <c r="X155" s="108">
        <v>22</v>
      </c>
      <c r="Y155" s="108">
        <v>4</v>
      </c>
      <c r="Z155" s="108">
        <v>20</v>
      </c>
      <c r="AA155" s="108">
        <v>1</v>
      </c>
      <c r="AB155" s="108">
        <v>22</v>
      </c>
      <c r="AC155" s="112">
        <v>12</v>
      </c>
      <c r="AD155" s="112">
        <v>10</v>
      </c>
      <c r="AE155" s="112">
        <v>19</v>
      </c>
      <c r="AF155" s="112">
        <v>11</v>
      </c>
      <c r="AG155" s="112">
        <v>7</v>
      </c>
      <c r="AH155" s="112">
        <v>0</v>
      </c>
      <c r="AI155" s="112">
        <v>11</v>
      </c>
      <c r="AJ155" s="141">
        <f t="shared" si="34"/>
        <v>296</v>
      </c>
      <c r="AK155" s="140">
        <f t="shared" si="35"/>
        <v>0.6166666666666667</v>
      </c>
      <c r="AL155" s="140">
        <f t="shared" si="36"/>
        <v>1</v>
      </c>
      <c r="AM155" s="140">
        <f t="shared" si="37"/>
        <v>0.3833333333333333</v>
      </c>
    </row>
    <row r="156" spans="1:39" s="42" customFormat="1" ht="15.75" x14ac:dyDescent="0.25">
      <c r="A156" s="195"/>
      <c r="B156" s="45" t="s">
        <v>85</v>
      </c>
      <c r="C156" s="107">
        <v>25</v>
      </c>
      <c r="D156" s="109">
        <v>23</v>
      </c>
      <c r="E156" s="107">
        <v>15</v>
      </c>
      <c r="F156" s="111">
        <v>0</v>
      </c>
      <c r="G156" s="110">
        <v>0</v>
      </c>
      <c r="H156" s="110">
        <v>23</v>
      </c>
      <c r="I156" s="124">
        <v>1</v>
      </c>
      <c r="J156" s="124">
        <v>1</v>
      </c>
      <c r="K156" s="107">
        <v>3</v>
      </c>
      <c r="L156" s="107">
        <v>3</v>
      </c>
      <c r="M156" s="107">
        <v>3</v>
      </c>
      <c r="N156" s="107">
        <v>3</v>
      </c>
      <c r="O156" s="107">
        <v>21</v>
      </c>
      <c r="P156" s="108">
        <v>0</v>
      </c>
      <c r="Q156" s="108">
        <v>23</v>
      </c>
      <c r="R156" s="108">
        <v>21</v>
      </c>
      <c r="S156" s="108">
        <v>23</v>
      </c>
      <c r="T156" s="108">
        <v>22</v>
      </c>
      <c r="U156" s="108">
        <v>21</v>
      </c>
      <c r="V156" s="108">
        <v>23</v>
      </c>
      <c r="W156" s="108">
        <v>23</v>
      </c>
      <c r="X156" s="108">
        <v>20</v>
      </c>
      <c r="Y156" s="108">
        <v>0</v>
      </c>
      <c r="Z156" s="108">
        <v>19</v>
      </c>
      <c r="AA156" s="108">
        <v>1</v>
      </c>
      <c r="AB156" s="108">
        <v>20</v>
      </c>
      <c r="AC156" s="112">
        <v>11</v>
      </c>
      <c r="AD156" s="112">
        <v>3</v>
      </c>
      <c r="AE156" s="112">
        <v>11</v>
      </c>
      <c r="AF156" s="112">
        <v>14</v>
      </c>
      <c r="AG156" s="112">
        <v>0</v>
      </c>
      <c r="AH156" s="112">
        <v>2</v>
      </c>
      <c r="AI156" s="112">
        <v>6</v>
      </c>
      <c r="AJ156" s="141">
        <f t="shared" si="34"/>
        <v>263</v>
      </c>
      <c r="AK156" s="140">
        <f t="shared" si="35"/>
        <v>0.57173913043478264</v>
      </c>
      <c r="AL156" s="140">
        <f t="shared" si="36"/>
        <v>1</v>
      </c>
      <c r="AM156" s="140">
        <f t="shared" si="37"/>
        <v>0.42826086956521736</v>
      </c>
    </row>
    <row r="157" spans="1:39" s="42" customFormat="1" ht="15.75" x14ac:dyDescent="0.25">
      <c r="A157" s="195"/>
      <c r="B157" s="45" t="s">
        <v>86</v>
      </c>
      <c r="C157" s="107">
        <v>28</v>
      </c>
      <c r="D157" s="109">
        <v>23</v>
      </c>
      <c r="E157" s="107">
        <v>19</v>
      </c>
      <c r="F157" s="111">
        <v>1</v>
      </c>
      <c r="G157" s="110">
        <v>3</v>
      </c>
      <c r="H157" s="110">
        <v>19</v>
      </c>
      <c r="I157" s="124">
        <v>1</v>
      </c>
      <c r="J157" s="124">
        <v>1</v>
      </c>
      <c r="K157" s="107">
        <v>0</v>
      </c>
      <c r="L157" s="107">
        <v>7</v>
      </c>
      <c r="M157" s="107">
        <v>0</v>
      </c>
      <c r="N157" s="107">
        <v>7</v>
      </c>
      <c r="O157" s="107">
        <v>15</v>
      </c>
      <c r="P157" s="108">
        <v>8</v>
      </c>
      <c r="Q157" s="108">
        <v>14</v>
      </c>
      <c r="R157" s="108">
        <v>8</v>
      </c>
      <c r="S157" s="108">
        <v>21</v>
      </c>
      <c r="T157" s="108">
        <v>21</v>
      </c>
      <c r="U157" s="108">
        <v>22</v>
      </c>
      <c r="V157" s="108">
        <v>16</v>
      </c>
      <c r="W157" s="108">
        <v>19</v>
      </c>
      <c r="X157" s="108">
        <v>2</v>
      </c>
      <c r="Y157" s="108">
        <v>12</v>
      </c>
      <c r="Z157" s="108">
        <v>6</v>
      </c>
      <c r="AA157" s="108">
        <v>18</v>
      </c>
      <c r="AB157" s="108">
        <v>0</v>
      </c>
      <c r="AC157" s="112">
        <v>17</v>
      </c>
      <c r="AD157" s="112">
        <v>0</v>
      </c>
      <c r="AE157" s="112">
        <v>3</v>
      </c>
      <c r="AF157" s="112">
        <v>1</v>
      </c>
      <c r="AG157" s="112">
        <v>0</v>
      </c>
      <c r="AH157" s="112">
        <v>1</v>
      </c>
      <c r="AI157" s="112">
        <v>0</v>
      </c>
      <c r="AJ157" s="141">
        <f t="shared" si="34"/>
        <v>189</v>
      </c>
      <c r="AK157" s="140">
        <f t="shared" si="35"/>
        <v>0.41086956521739126</v>
      </c>
      <c r="AL157" s="140">
        <f t="shared" si="36"/>
        <v>0.82608695652173914</v>
      </c>
      <c r="AM157" s="140">
        <f t="shared" si="37"/>
        <v>0.58913043478260874</v>
      </c>
    </row>
    <row r="158" spans="1:39" s="42" customFormat="1" ht="15.75" x14ac:dyDescent="0.25">
      <c r="A158" s="195"/>
      <c r="B158" s="45" t="s">
        <v>87</v>
      </c>
      <c r="C158" s="107">
        <v>24</v>
      </c>
      <c r="D158" s="109">
        <v>21</v>
      </c>
      <c r="E158" s="107">
        <v>17</v>
      </c>
      <c r="F158" s="111">
        <v>0</v>
      </c>
      <c r="G158" s="110">
        <v>2</v>
      </c>
      <c r="H158" s="110">
        <v>19</v>
      </c>
      <c r="I158" s="124">
        <v>6</v>
      </c>
      <c r="J158" s="124">
        <v>6</v>
      </c>
      <c r="K158" s="107">
        <v>6</v>
      </c>
      <c r="L158" s="107">
        <v>2</v>
      </c>
      <c r="M158" s="107">
        <v>6</v>
      </c>
      <c r="N158" s="107">
        <v>2</v>
      </c>
      <c r="O158" s="107">
        <v>18</v>
      </c>
      <c r="P158" s="108">
        <v>4</v>
      </c>
      <c r="Q158" s="108">
        <v>16</v>
      </c>
      <c r="R158" s="108">
        <v>17</v>
      </c>
      <c r="S158" s="108">
        <v>18</v>
      </c>
      <c r="T158" s="108">
        <v>15</v>
      </c>
      <c r="U158" s="108">
        <v>20</v>
      </c>
      <c r="V158" s="108">
        <v>16</v>
      </c>
      <c r="W158" s="108">
        <v>21</v>
      </c>
      <c r="X158" s="108">
        <v>20</v>
      </c>
      <c r="Y158" s="108">
        <v>6</v>
      </c>
      <c r="Z158" s="108">
        <v>10</v>
      </c>
      <c r="AA158" s="108">
        <v>15</v>
      </c>
      <c r="AB158" s="108">
        <v>5</v>
      </c>
      <c r="AC158" s="112">
        <v>11</v>
      </c>
      <c r="AD158" s="112">
        <v>4</v>
      </c>
      <c r="AE158" s="112">
        <v>11</v>
      </c>
      <c r="AF158" s="112">
        <v>10</v>
      </c>
      <c r="AG158" s="112">
        <v>3</v>
      </c>
      <c r="AH158" s="112">
        <v>3</v>
      </c>
      <c r="AI158" s="112">
        <v>1</v>
      </c>
      <c r="AJ158" s="141">
        <f t="shared" si="34"/>
        <v>226</v>
      </c>
      <c r="AK158" s="140">
        <f t="shared" si="35"/>
        <v>0.53809523809523818</v>
      </c>
      <c r="AL158" s="140">
        <f t="shared" si="36"/>
        <v>0.90476190476190477</v>
      </c>
      <c r="AM158" s="140">
        <f t="shared" si="37"/>
        <v>0.46190476190476182</v>
      </c>
    </row>
    <row r="159" spans="1:39" s="42" customFormat="1" ht="15.75" x14ac:dyDescent="0.25">
      <c r="A159" s="195"/>
      <c r="B159" s="45" t="s">
        <v>98</v>
      </c>
      <c r="C159" s="107">
        <v>26</v>
      </c>
      <c r="D159" s="109">
        <v>21</v>
      </c>
      <c r="E159" s="107">
        <v>14</v>
      </c>
      <c r="F159" s="111">
        <v>4</v>
      </c>
      <c r="G159" s="110">
        <v>9</v>
      </c>
      <c r="H159" s="110">
        <v>8</v>
      </c>
      <c r="I159" s="124">
        <v>4</v>
      </c>
      <c r="J159" s="124">
        <v>3</v>
      </c>
      <c r="K159" s="107">
        <v>1</v>
      </c>
      <c r="L159" s="107">
        <v>6</v>
      </c>
      <c r="M159" s="107">
        <v>1</v>
      </c>
      <c r="N159" s="107">
        <v>5</v>
      </c>
      <c r="O159" s="107">
        <v>17</v>
      </c>
      <c r="P159" s="108">
        <v>2</v>
      </c>
      <c r="Q159" s="108">
        <v>14</v>
      </c>
      <c r="R159" s="108">
        <v>4</v>
      </c>
      <c r="S159" s="108">
        <v>13</v>
      </c>
      <c r="T159" s="108">
        <v>3</v>
      </c>
      <c r="U159" s="108">
        <v>11</v>
      </c>
      <c r="V159" s="108">
        <v>10</v>
      </c>
      <c r="W159" s="108">
        <v>15</v>
      </c>
      <c r="X159" s="108">
        <v>11</v>
      </c>
      <c r="Y159" s="108">
        <v>0</v>
      </c>
      <c r="Z159" s="108">
        <v>18</v>
      </c>
      <c r="AA159" s="108">
        <v>0</v>
      </c>
      <c r="AB159" s="108">
        <v>6</v>
      </c>
      <c r="AC159" s="112">
        <v>0</v>
      </c>
      <c r="AD159" s="112">
        <v>2</v>
      </c>
      <c r="AE159" s="112">
        <v>5</v>
      </c>
      <c r="AF159" s="112">
        <v>5</v>
      </c>
      <c r="AG159" s="112">
        <v>3</v>
      </c>
      <c r="AH159" s="112">
        <v>0</v>
      </c>
      <c r="AI159" s="112">
        <v>2</v>
      </c>
      <c r="AJ159" s="141">
        <f t="shared" si="34"/>
        <v>124</v>
      </c>
      <c r="AK159" s="140">
        <f t="shared" si="35"/>
        <v>0.29523809523809524</v>
      </c>
      <c r="AL159" s="140">
        <f t="shared" si="36"/>
        <v>0.38095238095238093</v>
      </c>
      <c r="AM159" s="140">
        <f t="shared" si="37"/>
        <v>0.7047619047619047</v>
      </c>
    </row>
    <row r="160" spans="1:39" s="42" customFormat="1" ht="15.75" x14ac:dyDescent="0.25">
      <c r="A160" s="195"/>
      <c r="B160" s="45" t="s">
        <v>99</v>
      </c>
      <c r="C160" s="107">
        <v>27</v>
      </c>
      <c r="D160" s="109">
        <v>25</v>
      </c>
      <c r="E160" s="107">
        <v>16</v>
      </c>
      <c r="F160" s="111">
        <v>3</v>
      </c>
      <c r="G160" s="110">
        <v>4</v>
      </c>
      <c r="H160" s="110">
        <v>18</v>
      </c>
      <c r="I160" s="124">
        <v>9</v>
      </c>
      <c r="J160" s="124">
        <v>7</v>
      </c>
      <c r="K160" s="107">
        <v>6</v>
      </c>
      <c r="L160" s="107">
        <v>4</v>
      </c>
      <c r="M160" s="107">
        <v>3</v>
      </c>
      <c r="N160" s="107">
        <v>3</v>
      </c>
      <c r="O160" s="107">
        <v>20</v>
      </c>
      <c r="P160" s="108">
        <v>6</v>
      </c>
      <c r="Q160" s="108">
        <v>17</v>
      </c>
      <c r="R160" s="108">
        <v>10</v>
      </c>
      <c r="S160" s="108">
        <v>22</v>
      </c>
      <c r="T160" s="108">
        <v>16</v>
      </c>
      <c r="U160" s="108">
        <v>21</v>
      </c>
      <c r="V160" s="108">
        <v>18</v>
      </c>
      <c r="W160" s="108">
        <v>20</v>
      </c>
      <c r="X160" s="108">
        <v>18</v>
      </c>
      <c r="Y160" s="108">
        <v>11</v>
      </c>
      <c r="Z160" s="108">
        <v>9</v>
      </c>
      <c r="AA160" s="108">
        <v>0</v>
      </c>
      <c r="AB160" s="108">
        <v>17</v>
      </c>
      <c r="AC160" s="112">
        <v>7</v>
      </c>
      <c r="AD160" s="112">
        <v>15</v>
      </c>
      <c r="AE160" s="112">
        <v>17</v>
      </c>
      <c r="AF160" s="112">
        <v>2</v>
      </c>
      <c r="AG160" s="112">
        <v>2</v>
      </c>
      <c r="AH160" s="112">
        <v>0</v>
      </c>
      <c r="AI160" s="112">
        <v>18</v>
      </c>
      <c r="AJ160" s="141">
        <f t="shared" si="34"/>
        <v>246</v>
      </c>
      <c r="AK160" s="140">
        <f t="shared" si="35"/>
        <v>0.49200000000000005</v>
      </c>
      <c r="AL160" s="140">
        <f t="shared" si="36"/>
        <v>0.72</v>
      </c>
      <c r="AM160" s="140">
        <f t="shared" si="37"/>
        <v>0.50800000000000001</v>
      </c>
    </row>
    <row r="161" spans="1:39" s="42" customFormat="1" ht="15.75" x14ac:dyDescent="0.25">
      <c r="A161" s="196"/>
      <c r="B161" s="46" t="s">
        <v>100</v>
      </c>
      <c r="C161" s="107">
        <v>26</v>
      </c>
      <c r="D161" s="109">
        <v>24</v>
      </c>
      <c r="E161" s="107">
        <v>14</v>
      </c>
      <c r="F161" s="111">
        <v>0</v>
      </c>
      <c r="G161" s="110">
        <v>1</v>
      </c>
      <c r="H161" s="110">
        <v>23</v>
      </c>
      <c r="I161" s="124">
        <v>4</v>
      </c>
      <c r="J161" s="124">
        <v>4</v>
      </c>
      <c r="K161" s="107">
        <v>6</v>
      </c>
      <c r="L161" s="107">
        <v>13</v>
      </c>
      <c r="M161" s="107">
        <v>6</v>
      </c>
      <c r="N161" s="107">
        <v>13</v>
      </c>
      <c r="O161" s="107">
        <v>18</v>
      </c>
      <c r="P161" s="108">
        <v>5</v>
      </c>
      <c r="Q161" s="108">
        <v>17</v>
      </c>
      <c r="R161" s="108">
        <v>21</v>
      </c>
      <c r="S161" s="108">
        <v>23</v>
      </c>
      <c r="T161" s="108">
        <v>8</v>
      </c>
      <c r="U161" s="108">
        <v>22</v>
      </c>
      <c r="V161" s="108">
        <v>24</v>
      </c>
      <c r="W161" s="108">
        <v>24</v>
      </c>
      <c r="X161" s="108">
        <v>21</v>
      </c>
      <c r="Y161" s="108">
        <v>5</v>
      </c>
      <c r="Z161" s="108">
        <v>12</v>
      </c>
      <c r="AA161" s="108">
        <v>9</v>
      </c>
      <c r="AB161" s="108">
        <v>10</v>
      </c>
      <c r="AC161" s="112">
        <v>9</v>
      </c>
      <c r="AD161" s="112">
        <v>7</v>
      </c>
      <c r="AE161" s="112">
        <v>15</v>
      </c>
      <c r="AF161" s="112">
        <v>8</v>
      </c>
      <c r="AG161" s="112">
        <v>3</v>
      </c>
      <c r="AH161" s="112">
        <v>3</v>
      </c>
      <c r="AI161" s="112">
        <v>5</v>
      </c>
      <c r="AJ161" s="141">
        <f t="shared" si="34"/>
        <v>251</v>
      </c>
      <c r="AK161" s="140">
        <f t="shared" si="35"/>
        <v>0.5229166666666667</v>
      </c>
      <c r="AL161" s="140">
        <f t="shared" si="36"/>
        <v>0.95833333333333337</v>
      </c>
      <c r="AM161" s="140">
        <f t="shared" si="37"/>
        <v>0.4770833333333333</v>
      </c>
    </row>
    <row r="162" spans="1:39" s="42" customFormat="1" ht="15.75" x14ac:dyDescent="0.25">
      <c r="A162" s="63" t="s">
        <v>117</v>
      </c>
      <c r="B162" s="68"/>
      <c r="C162" s="67">
        <f>SUM(C155:C161)</f>
        <v>182</v>
      </c>
      <c r="D162" s="79">
        <f t="shared" ref="D162:AI162" si="42">SUM(D155:D161)</f>
        <v>161</v>
      </c>
      <c r="E162" s="80">
        <f t="shared" si="42"/>
        <v>103</v>
      </c>
      <c r="F162" s="81">
        <f t="shared" si="42"/>
        <v>8</v>
      </c>
      <c r="G162" s="82">
        <f t="shared" si="42"/>
        <v>19</v>
      </c>
      <c r="H162" s="82">
        <f t="shared" si="42"/>
        <v>134</v>
      </c>
      <c r="I162" s="122">
        <f t="shared" si="42"/>
        <v>26</v>
      </c>
      <c r="J162" s="122">
        <f t="shared" si="42"/>
        <v>23</v>
      </c>
      <c r="K162" s="80">
        <f t="shared" si="42"/>
        <v>34</v>
      </c>
      <c r="L162" s="80">
        <f t="shared" si="42"/>
        <v>41</v>
      </c>
      <c r="M162" s="80">
        <f t="shared" si="42"/>
        <v>31</v>
      </c>
      <c r="N162" s="80">
        <f t="shared" si="42"/>
        <v>39</v>
      </c>
      <c r="O162" s="80">
        <f t="shared" si="42"/>
        <v>129</v>
      </c>
      <c r="P162" s="80">
        <f t="shared" si="42"/>
        <v>26</v>
      </c>
      <c r="Q162" s="80">
        <f t="shared" si="42"/>
        <v>124</v>
      </c>
      <c r="R162" s="80">
        <f t="shared" si="42"/>
        <v>102</v>
      </c>
      <c r="S162" s="80">
        <f t="shared" si="42"/>
        <v>142</v>
      </c>
      <c r="T162" s="80">
        <f t="shared" si="42"/>
        <v>109</v>
      </c>
      <c r="U162" s="80">
        <f t="shared" si="42"/>
        <v>138</v>
      </c>
      <c r="V162" s="80">
        <f t="shared" si="42"/>
        <v>129</v>
      </c>
      <c r="W162" s="80">
        <f t="shared" si="42"/>
        <v>145</v>
      </c>
      <c r="X162" s="80">
        <f t="shared" si="42"/>
        <v>114</v>
      </c>
      <c r="Y162" s="80">
        <f t="shared" si="42"/>
        <v>38</v>
      </c>
      <c r="Z162" s="80">
        <f t="shared" si="42"/>
        <v>94</v>
      </c>
      <c r="AA162" s="80">
        <f t="shared" si="42"/>
        <v>44</v>
      </c>
      <c r="AB162" s="80">
        <f t="shared" si="42"/>
        <v>80</v>
      </c>
      <c r="AC162" s="80">
        <f t="shared" si="42"/>
        <v>67</v>
      </c>
      <c r="AD162" s="80">
        <f t="shared" si="42"/>
        <v>41</v>
      </c>
      <c r="AE162" s="80">
        <f t="shared" si="42"/>
        <v>81</v>
      </c>
      <c r="AF162" s="80">
        <f t="shared" si="42"/>
        <v>51</v>
      </c>
      <c r="AG162" s="80">
        <f t="shared" si="42"/>
        <v>18</v>
      </c>
      <c r="AH162" s="80">
        <f t="shared" si="42"/>
        <v>9</v>
      </c>
      <c r="AI162" s="80">
        <f t="shared" si="42"/>
        <v>43</v>
      </c>
      <c r="AJ162" s="141">
        <f t="shared" si="34"/>
        <v>1595</v>
      </c>
      <c r="AK162" s="140">
        <f t="shared" si="35"/>
        <v>0.49534161490683232</v>
      </c>
      <c r="AL162" s="140">
        <f t="shared" si="36"/>
        <v>0.83229813664596275</v>
      </c>
      <c r="AM162" s="140">
        <f t="shared" si="37"/>
        <v>0.50465838509316763</v>
      </c>
    </row>
    <row r="163" spans="1:39" ht="15.75" x14ac:dyDescent="0.25">
      <c r="A163" s="194" t="s">
        <v>61</v>
      </c>
      <c r="B163" s="47" t="s">
        <v>84</v>
      </c>
      <c r="C163" s="114">
        <v>21</v>
      </c>
      <c r="D163" s="84">
        <v>20</v>
      </c>
      <c r="E163" s="114">
        <v>13</v>
      </c>
      <c r="F163" s="86">
        <v>0</v>
      </c>
      <c r="G163" s="85">
        <v>0</v>
      </c>
      <c r="H163" s="85">
        <v>20</v>
      </c>
      <c r="I163" s="119">
        <v>1</v>
      </c>
      <c r="J163" s="119">
        <v>1</v>
      </c>
      <c r="K163" s="114">
        <v>4</v>
      </c>
      <c r="L163" s="114">
        <v>1</v>
      </c>
      <c r="M163" s="114">
        <v>4</v>
      </c>
      <c r="N163" s="114">
        <v>1</v>
      </c>
      <c r="O163" s="114">
        <v>20</v>
      </c>
      <c r="P163" s="114">
        <v>4</v>
      </c>
      <c r="Q163" s="114">
        <v>12</v>
      </c>
      <c r="R163" s="114">
        <v>15</v>
      </c>
      <c r="S163" s="114">
        <v>20</v>
      </c>
      <c r="T163" s="114">
        <v>19</v>
      </c>
      <c r="U163" s="114">
        <v>20</v>
      </c>
      <c r="V163" s="114">
        <v>19</v>
      </c>
      <c r="W163" s="114">
        <v>19</v>
      </c>
      <c r="X163" s="114">
        <v>19</v>
      </c>
      <c r="Y163" s="114">
        <v>0</v>
      </c>
      <c r="Z163" s="114">
        <v>11</v>
      </c>
      <c r="AA163" s="114">
        <v>2</v>
      </c>
      <c r="AB163" s="114">
        <v>14</v>
      </c>
      <c r="AC163" s="114">
        <v>12</v>
      </c>
      <c r="AD163" s="114">
        <v>8</v>
      </c>
      <c r="AE163" s="114">
        <v>11</v>
      </c>
      <c r="AF163" s="114">
        <v>5</v>
      </c>
      <c r="AG163" s="114">
        <v>10</v>
      </c>
      <c r="AH163" s="114">
        <v>8</v>
      </c>
      <c r="AI163" s="114">
        <v>12</v>
      </c>
      <c r="AJ163" s="141">
        <f t="shared" si="34"/>
        <v>240</v>
      </c>
      <c r="AK163" s="140">
        <f t="shared" si="35"/>
        <v>0.6</v>
      </c>
      <c r="AL163" s="140">
        <f t="shared" si="36"/>
        <v>1</v>
      </c>
      <c r="AM163" s="140">
        <f t="shared" si="37"/>
        <v>0.4</v>
      </c>
    </row>
    <row r="164" spans="1:39" s="44" customFormat="1" ht="15.75" x14ac:dyDescent="0.25">
      <c r="A164" s="195"/>
      <c r="B164" s="45" t="s">
        <v>85</v>
      </c>
      <c r="C164" s="114">
        <v>23</v>
      </c>
      <c r="D164" s="84">
        <v>22</v>
      </c>
      <c r="E164" s="114">
        <v>13</v>
      </c>
      <c r="F164" s="86">
        <v>0</v>
      </c>
      <c r="G164" s="85">
        <v>3</v>
      </c>
      <c r="H164" s="85">
        <v>19</v>
      </c>
      <c r="I164" s="119">
        <v>3</v>
      </c>
      <c r="J164" s="119">
        <v>3</v>
      </c>
      <c r="K164" s="114">
        <v>11</v>
      </c>
      <c r="L164" s="114">
        <v>5</v>
      </c>
      <c r="M164" s="114">
        <v>11</v>
      </c>
      <c r="N164" s="114">
        <v>5</v>
      </c>
      <c r="O164" s="114">
        <v>21</v>
      </c>
      <c r="P164" s="114">
        <v>9</v>
      </c>
      <c r="Q164" s="114">
        <v>10</v>
      </c>
      <c r="R164" s="114">
        <v>13</v>
      </c>
      <c r="S164" s="114">
        <v>22</v>
      </c>
      <c r="T164" s="114">
        <v>19</v>
      </c>
      <c r="U164" s="114">
        <v>21</v>
      </c>
      <c r="V164" s="114">
        <v>16</v>
      </c>
      <c r="W164" s="114">
        <v>21</v>
      </c>
      <c r="X164" s="114">
        <v>18</v>
      </c>
      <c r="Y164" s="114">
        <v>6</v>
      </c>
      <c r="Z164" s="114">
        <v>14</v>
      </c>
      <c r="AA164" s="114">
        <v>2</v>
      </c>
      <c r="AB164" s="114">
        <v>15</v>
      </c>
      <c r="AC164" s="114">
        <v>17</v>
      </c>
      <c r="AD164" s="114">
        <v>1</v>
      </c>
      <c r="AE164" s="114">
        <v>20</v>
      </c>
      <c r="AF164" s="114">
        <v>8</v>
      </c>
      <c r="AG164" s="114">
        <v>3</v>
      </c>
      <c r="AH164" s="114">
        <v>9</v>
      </c>
      <c r="AI164" s="114">
        <v>8</v>
      </c>
      <c r="AJ164" s="141">
        <f t="shared" si="34"/>
        <v>252</v>
      </c>
      <c r="AK164" s="140">
        <f t="shared" si="35"/>
        <v>0.57272727272727275</v>
      </c>
      <c r="AL164" s="140">
        <f t="shared" si="36"/>
        <v>0.86363636363636365</v>
      </c>
      <c r="AM164" s="140">
        <f t="shared" si="37"/>
        <v>0.42727272727272725</v>
      </c>
    </row>
    <row r="165" spans="1:39" s="44" customFormat="1" ht="15.75" x14ac:dyDescent="0.25">
      <c r="A165" s="195"/>
      <c r="B165" s="45" t="s">
        <v>86</v>
      </c>
      <c r="C165" s="114">
        <v>23</v>
      </c>
      <c r="D165" s="84">
        <v>21</v>
      </c>
      <c r="E165" s="114">
        <v>17</v>
      </c>
      <c r="F165" s="86">
        <v>0</v>
      </c>
      <c r="G165" s="85">
        <v>2</v>
      </c>
      <c r="H165" s="85">
        <v>19</v>
      </c>
      <c r="I165" s="119">
        <v>2</v>
      </c>
      <c r="J165" s="119">
        <v>1</v>
      </c>
      <c r="K165" s="114">
        <v>3</v>
      </c>
      <c r="L165" s="114">
        <v>7</v>
      </c>
      <c r="M165" s="114">
        <v>1</v>
      </c>
      <c r="N165" s="114">
        <v>3</v>
      </c>
      <c r="O165" s="114">
        <v>20</v>
      </c>
      <c r="P165" s="114">
        <v>2</v>
      </c>
      <c r="Q165" s="114">
        <v>17</v>
      </c>
      <c r="R165" s="114">
        <v>3</v>
      </c>
      <c r="S165" s="114">
        <v>16</v>
      </c>
      <c r="T165" s="114">
        <v>17</v>
      </c>
      <c r="U165" s="114">
        <v>20</v>
      </c>
      <c r="V165" s="114">
        <v>18</v>
      </c>
      <c r="W165" s="114">
        <v>20</v>
      </c>
      <c r="X165" s="114">
        <v>20</v>
      </c>
      <c r="Y165" s="114">
        <v>3</v>
      </c>
      <c r="Z165" s="114">
        <v>14</v>
      </c>
      <c r="AA165" s="114">
        <v>0</v>
      </c>
      <c r="AB165" s="114">
        <v>21</v>
      </c>
      <c r="AC165" s="114">
        <v>10</v>
      </c>
      <c r="AD165" s="114">
        <v>3</v>
      </c>
      <c r="AE165" s="114">
        <v>11</v>
      </c>
      <c r="AF165" s="114">
        <v>3</v>
      </c>
      <c r="AG165" s="114">
        <v>2</v>
      </c>
      <c r="AH165" s="114">
        <v>10</v>
      </c>
      <c r="AI165" s="114">
        <v>2</v>
      </c>
      <c r="AJ165" s="141">
        <f t="shared" si="34"/>
        <v>212</v>
      </c>
      <c r="AK165" s="140">
        <f t="shared" si="35"/>
        <v>0.50476190476190474</v>
      </c>
      <c r="AL165" s="140">
        <f t="shared" si="36"/>
        <v>0.90476190476190477</v>
      </c>
      <c r="AM165" s="140">
        <f t="shared" si="37"/>
        <v>0.49523809523809526</v>
      </c>
    </row>
    <row r="166" spans="1:39" s="44" customFormat="1" ht="15.75" x14ac:dyDescent="0.25">
      <c r="A166" s="195"/>
      <c r="B166" s="45" t="s">
        <v>87</v>
      </c>
      <c r="C166" s="114">
        <v>19</v>
      </c>
      <c r="D166" s="84">
        <v>19</v>
      </c>
      <c r="E166" s="114">
        <v>7</v>
      </c>
      <c r="F166" s="86">
        <v>0</v>
      </c>
      <c r="G166" s="85">
        <v>2</v>
      </c>
      <c r="H166" s="85">
        <v>17</v>
      </c>
      <c r="I166" s="119">
        <v>4</v>
      </c>
      <c r="J166" s="119">
        <v>4</v>
      </c>
      <c r="K166" s="114">
        <v>9</v>
      </c>
      <c r="L166" s="114">
        <v>0</v>
      </c>
      <c r="M166" s="114">
        <v>6</v>
      </c>
      <c r="N166" s="114">
        <v>0</v>
      </c>
      <c r="O166" s="114">
        <v>18</v>
      </c>
      <c r="P166" s="114">
        <v>7</v>
      </c>
      <c r="Q166" s="114">
        <v>10</v>
      </c>
      <c r="R166" s="114">
        <v>2</v>
      </c>
      <c r="S166" s="114">
        <v>17</v>
      </c>
      <c r="T166" s="114">
        <v>14</v>
      </c>
      <c r="U166" s="114">
        <v>18</v>
      </c>
      <c r="V166" s="114">
        <v>17</v>
      </c>
      <c r="W166" s="114">
        <v>18</v>
      </c>
      <c r="X166" s="114">
        <v>16</v>
      </c>
      <c r="Y166" s="114">
        <v>14</v>
      </c>
      <c r="Z166" s="114">
        <v>4</v>
      </c>
      <c r="AA166" s="114">
        <v>2</v>
      </c>
      <c r="AB166" s="114">
        <v>12</v>
      </c>
      <c r="AC166" s="114">
        <v>5</v>
      </c>
      <c r="AD166" s="114">
        <v>9</v>
      </c>
      <c r="AE166" s="114">
        <v>13</v>
      </c>
      <c r="AF166" s="114">
        <v>11</v>
      </c>
      <c r="AG166" s="114">
        <v>3</v>
      </c>
      <c r="AH166" s="114">
        <v>8</v>
      </c>
      <c r="AI166" s="114">
        <v>6</v>
      </c>
      <c r="AJ166" s="141">
        <f t="shared" si="34"/>
        <v>206</v>
      </c>
      <c r="AK166" s="140">
        <f t="shared" si="35"/>
        <v>0.54210526315789476</v>
      </c>
      <c r="AL166" s="140">
        <f t="shared" si="36"/>
        <v>0.89473684210526316</v>
      </c>
      <c r="AM166" s="140">
        <f t="shared" si="37"/>
        <v>0.45789473684210524</v>
      </c>
    </row>
    <row r="167" spans="1:39" s="44" customFormat="1" ht="15.75" x14ac:dyDescent="0.25">
      <c r="A167" s="195"/>
      <c r="B167" s="45" t="s">
        <v>98</v>
      </c>
      <c r="C167" s="114">
        <v>21</v>
      </c>
      <c r="D167" s="84">
        <v>19</v>
      </c>
      <c r="E167" s="114">
        <v>12</v>
      </c>
      <c r="F167" s="86">
        <v>0</v>
      </c>
      <c r="G167" s="85">
        <v>1</v>
      </c>
      <c r="H167" s="85">
        <v>18</v>
      </c>
      <c r="I167" s="119">
        <v>4</v>
      </c>
      <c r="J167" s="119">
        <v>3</v>
      </c>
      <c r="K167" s="114">
        <v>4</v>
      </c>
      <c r="L167" s="114">
        <v>8</v>
      </c>
      <c r="M167" s="114">
        <v>4</v>
      </c>
      <c r="N167" s="114">
        <v>8</v>
      </c>
      <c r="O167" s="114">
        <v>14</v>
      </c>
      <c r="P167" s="114">
        <v>5</v>
      </c>
      <c r="Q167" s="114">
        <v>12</v>
      </c>
      <c r="R167" s="114">
        <v>14</v>
      </c>
      <c r="S167" s="114">
        <v>17</v>
      </c>
      <c r="T167" s="114">
        <v>18</v>
      </c>
      <c r="U167" s="114">
        <v>19</v>
      </c>
      <c r="V167" s="114">
        <v>19</v>
      </c>
      <c r="W167" s="114">
        <v>19</v>
      </c>
      <c r="X167" s="114">
        <v>16</v>
      </c>
      <c r="Y167" s="114">
        <v>6</v>
      </c>
      <c r="Z167" s="114">
        <v>13</v>
      </c>
      <c r="AA167" s="114">
        <v>1</v>
      </c>
      <c r="AB167" s="114">
        <v>18</v>
      </c>
      <c r="AC167" s="114">
        <v>6</v>
      </c>
      <c r="AD167" s="114">
        <v>7</v>
      </c>
      <c r="AE167" s="114">
        <v>7</v>
      </c>
      <c r="AF167" s="114">
        <v>3</v>
      </c>
      <c r="AG167" s="114"/>
      <c r="AH167" s="114">
        <v>2</v>
      </c>
      <c r="AI167" s="114"/>
      <c r="AJ167" s="141">
        <f t="shared" si="34"/>
        <v>202</v>
      </c>
      <c r="AK167" s="140">
        <f t="shared" si="35"/>
        <v>0.53157894736842104</v>
      </c>
      <c r="AL167" s="140">
        <f t="shared" si="36"/>
        <v>0.94736842105263153</v>
      </c>
      <c r="AM167" s="140">
        <f t="shared" si="37"/>
        <v>0.46842105263157896</v>
      </c>
    </row>
    <row r="168" spans="1:39" s="44" customFormat="1" ht="15.75" x14ac:dyDescent="0.25">
      <c r="A168" s="196"/>
      <c r="B168" s="45" t="s">
        <v>99</v>
      </c>
      <c r="C168" s="114">
        <v>6</v>
      </c>
      <c r="D168" s="84">
        <v>6</v>
      </c>
      <c r="E168" s="114">
        <v>0</v>
      </c>
      <c r="F168" s="86">
        <v>1</v>
      </c>
      <c r="G168" s="85">
        <v>1</v>
      </c>
      <c r="H168" s="85">
        <v>4</v>
      </c>
      <c r="I168" s="119">
        <v>0</v>
      </c>
      <c r="J168" s="119">
        <v>0</v>
      </c>
      <c r="K168" s="114">
        <v>4</v>
      </c>
      <c r="L168" s="114">
        <v>5</v>
      </c>
      <c r="M168" s="114">
        <v>3</v>
      </c>
      <c r="N168" s="114">
        <v>5</v>
      </c>
      <c r="O168" s="114">
        <v>5</v>
      </c>
      <c r="P168" s="114">
        <v>3</v>
      </c>
      <c r="Q168" s="114">
        <v>2</v>
      </c>
      <c r="R168" s="114">
        <v>4</v>
      </c>
      <c r="S168" s="114">
        <v>6</v>
      </c>
      <c r="T168" s="114">
        <v>3</v>
      </c>
      <c r="U168" s="114">
        <v>4</v>
      </c>
      <c r="V168" s="114">
        <v>3</v>
      </c>
      <c r="W168" s="114">
        <v>4</v>
      </c>
      <c r="X168" s="114">
        <v>4</v>
      </c>
      <c r="Y168" s="114">
        <v>2</v>
      </c>
      <c r="Z168" s="114">
        <v>7</v>
      </c>
      <c r="AA168" s="114">
        <v>0</v>
      </c>
      <c r="AB168" s="114">
        <v>5</v>
      </c>
      <c r="AC168" s="114">
        <v>2</v>
      </c>
      <c r="AD168" s="114">
        <v>1</v>
      </c>
      <c r="AE168" s="114">
        <v>3</v>
      </c>
      <c r="AF168" s="114">
        <v>1</v>
      </c>
      <c r="AG168" s="114">
        <v>1</v>
      </c>
      <c r="AH168" s="114">
        <v>0</v>
      </c>
      <c r="AI168" s="114">
        <v>0</v>
      </c>
      <c r="AJ168" s="141">
        <f t="shared" si="34"/>
        <v>55</v>
      </c>
      <c r="AK168" s="140">
        <f t="shared" si="35"/>
        <v>0.45833333333333331</v>
      </c>
      <c r="AL168" s="140">
        <f t="shared" si="36"/>
        <v>0.66666666666666663</v>
      </c>
      <c r="AM168" s="140">
        <f t="shared" si="37"/>
        <v>0.54166666666666674</v>
      </c>
    </row>
    <row r="169" spans="1:39" s="44" customFormat="1" ht="15.75" x14ac:dyDescent="0.25">
      <c r="A169" s="63" t="s">
        <v>117</v>
      </c>
      <c r="B169" s="68"/>
      <c r="C169" s="67">
        <f>SUM(C163:C168)</f>
        <v>113</v>
      </c>
      <c r="D169" s="79">
        <f t="shared" ref="D169:AI169" si="43">SUM(D163:D168)</f>
        <v>107</v>
      </c>
      <c r="E169" s="80">
        <f t="shared" si="43"/>
        <v>62</v>
      </c>
      <c r="F169" s="81">
        <f t="shared" si="43"/>
        <v>1</v>
      </c>
      <c r="G169" s="82">
        <f t="shared" si="43"/>
        <v>9</v>
      </c>
      <c r="H169" s="82">
        <f t="shared" si="43"/>
        <v>97</v>
      </c>
      <c r="I169" s="122">
        <f t="shared" si="43"/>
        <v>14</v>
      </c>
      <c r="J169" s="122">
        <f t="shared" si="43"/>
        <v>12</v>
      </c>
      <c r="K169" s="80">
        <f t="shared" si="43"/>
        <v>35</v>
      </c>
      <c r="L169" s="80">
        <f t="shared" si="43"/>
        <v>26</v>
      </c>
      <c r="M169" s="80">
        <f t="shared" si="43"/>
        <v>29</v>
      </c>
      <c r="N169" s="80">
        <f t="shared" si="43"/>
        <v>22</v>
      </c>
      <c r="O169" s="80">
        <f t="shared" si="43"/>
        <v>98</v>
      </c>
      <c r="P169" s="80">
        <f t="shared" si="43"/>
        <v>30</v>
      </c>
      <c r="Q169" s="80">
        <f t="shared" si="43"/>
        <v>63</v>
      </c>
      <c r="R169" s="80">
        <f t="shared" si="43"/>
        <v>51</v>
      </c>
      <c r="S169" s="80">
        <f t="shared" si="43"/>
        <v>98</v>
      </c>
      <c r="T169" s="80">
        <f t="shared" si="43"/>
        <v>90</v>
      </c>
      <c r="U169" s="80">
        <f t="shared" si="43"/>
        <v>102</v>
      </c>
      <c r="V169" s="80">
        <f t="shared" si="43"/>
        <v>92</v>
      </c>
      <c r="W169" s="80">
        <f t="shared" si="43"/>
        <v>101</v>
      </c>
      <c r="X169" s="80">
        <f t="shared" si="43"/>
        <v>93</v>
      </c>
      <c r="Y169" s="80">
        <f t="shared" si="43"/>
        <v>31</v>
      </c>
      <c r="Z169" s="80">
        <f t="shared" si="43"/>
        <v>63</v>
      </c>
      <c r="AA169" s="80">
        <f t="shared" si="43"/>
        <v>7</v>
      </c>
      <c r="AB169" s="80">
        <f t="shared" si="43"/>
        <v>85</v>
      </c>
      <c r="AC169" s="80">
        <f t="shared" si="43"/>
        <v>52</v>
      </c>
      <c r="AD169" s="80">
        <f t="shared" si="43"/>
        <v>29</v>
      </c>
      <c r="AE169" s="80">
        <f t="shared" si="43"/>
        <v>65</v>
      </c>
      <c r="AF169" s="80">
        <f t="shared" si="43"/>
        <v>31</v>
      </c>
      <c r="AG169" s="80">
        <f t="shared" si="43"/>
        <v>19</v>
      </c>
      <c r="AH169" s="80">
        <f t="shared" si="43"/>
        <v>37</v>
      </c>
      <c r="AI169" s="80">
        <f t="shared" si="43"/>
        <v>28</v>
      </c>
      <c r="AJ169" s="141">
        <f t="shared" si="34"/>
        <v>1167</v>
      </c>
      <c r="AK169" s="140">
        <f t="shared" si="35"/>
        <v>0.54532710280373831</v>
      </c>
      <c r="AL169" s="140">
        <f t="shared" si="36"/>
        <v>0.90654205607476634</v>
      </c>
      <c r="AM169" s="140">
        <f t="shared" si="37"/>
        <v>0.45467289719626169</v>
      </c>
    </row>
    <row r="170" spans="1:39" ht="15.75" x14ac:dyDescent="0.25">
      <c r="A170" s="194" t="s">
        <v>62</v>
      </c>
      <c r="B170" s="47" t="s">
        <v>84</v>
      </c>
      <c r="C170" s="102">
        <v>25</v>
      </c>
      <c r="D170" s="84">
        <v>23</v>
      </c>
      <c r="E170" s="102">
        <v>20</v>
      </c>
      <c r="F170" s="86">
        <v>2</v>
      </c>
      <c r="G170" s="85">
        <v>7</v>
      </c>
      <c r="H170" s="85">
        <v>14</v>
      </c>
      <c r="I170" s="119">
        <v>0</v>
      </c>
      <c r="J170" s="119">
        <v>0</v>
      </c>
      <c r="K170" s="102">
        <v>0</v>
      </c>
      <c r="L170" s="102">
        <v>0</v>
      </c>
      <c r="M170" s="102">
        <v>0</v>
      </c>
      <c r="N170" s="102">
        <v>4</v>
      </c>
      <c r="O170" s="102">
        <v>19</v>
      </c>
      <c r="P170" s="102">
        <v>9</v>
      </c>
      <c r="Q170" s="102">
        <v>14</v>
      </c>
      <c r="R170" s="102">
        <v>12</v>
      </c>
      <c r="S170" s="102">
        <v>20</v>
      </c>
      <c r="T170" s="102">
        <v>14</v>
      </c>
      <c r="U170" s="102">
        <v>20</v>
      </c>
      <c r="V170" s="102">
        <v>17</v>
      </c>
      <c r="W170" s="102">
        <v>21</v>
      </c>
      <c r="X170" s="102">
        <v>13</v>
      </c>
      <c r="Y170" s="102">
        <v>0</v>
      </c>
      <c r="Z170" s="102">
        <v>18</v>
      </c>
      <c r="AA170" s="102">
        <v>0</v>
      </c>
      <c r="AB170" s="102">
        <v>16</v>
      </c>
      <c r="AC170" s="102">
        <v>0</v>
      </c>
      <c r="AD170" s="102">
        <v>5</v>
      </c>
      <c r="AE170" s="102">
        <v>5</v>
      </c>
      <c r="AF170" s="102">
        <v>0</v>
      </c>
      <c r="AG170" s="102">
        <v>3</v>
      </c>
      <c r="AH170" s="102">
        <v>0</v>
      </c>
      <c r="AI170" s="102">
        <v>0</v>
      </c>
      <c r="AJ170" s="141">
        <f t="shared" si="34"/>
        <v>187</v>
      </c>
      <c r="AK170" s="140">
        <f t="shared" si="35"/>
        <v>0.40652173913043477</v>
      </c>
      <c r="AL170" s="140">
        <f t="shared" si="36"/>
        <v>0.60869565217391308</v>
      </c>
      <c r="AM170" s="140">
        <f t="shared" si="37"/>
        <v>0.59347826086956523</v>
      </c>
    </row>
    <row r="171" spans="1:39" s="44" customFormat="1" ht="15.75" x14ac:dyDescent="0.25">
      <c r="A171" s="195"/>
      <c r="B171" s="45" t="s">
        <v>85</v>
      </c>
      <c r="C171" s="102">
        <v>23</v>
      </c>
      <c r="D171" s="84">
        <v>21</v>
      </c>
      <c r="E171" s="102">
        <v>14</v>
      </c>
      <c r="F171" s="86">
        <v>1</v>
      </c>
      <c r="G171" s="85">
        <v>5</v>
      </c>
      <c r="H171" s="85">
        <v>15</v>
      </c>
      <c r="I171" s="119">
        <v>3</v>
      </c>
      <c r="J171" s="119">
        <v>3</v>
      </c>
      <c r="K171" s="102">
        <v>3</v>
      </c>
      <c r="L171" s="102">
        <v>6</v>
      </c>
      <c r="M171" s="102">
        <v>3</v>
      </c>
      <c r="N171" s="102">
        <v>6</v>
      </c>
      <c r="O171" s="102">
        <v>21</v>
      </c>
      <c r="P171" s="102">
        <v>7</v>
      </c>
      <c r="Q171" s="102">
        <v>9</v>
      </c>
      <c r="R171" s="102">
        <v>13</v>
      </c>
      <c r="S171" s="102">
        <v>20</v>
      </c>
      <c r="T171" s="102">
        <v>4</v>
      </c>
      <c r="U171" s="102">
        <v>18</v>
      </c>
      <c r="V171" s="102">
        <v>11</v>
      </c>
      <c r="W171" s="102">
        <v>19</v>
      </c>
      <c r="X171" s="102">
        <v>12</v>
      </c>
      <c r="Y171" s="102">
        <v>2</v>
      </c>
      <c r="Z171" s="102">
        <v>18</v>
      </c>
      <c r="AA171" s="102">
        <v>3</v>
      </c>
      <c r="AB171" s="102">
        <v>13</v>
      </c>
      <c r="AC171" s="102">
        <v>6</v>
      </c>
      <c r="AD171" s="102">
        <v>4</v>
      </c>
      <c r="AE171" s="102">
        <v>8</v>
      </c>
      <c r="AF171" s="102">
        <v>4</v>
      </c>
      <c r="AG171" s="102">
        <v>4</v>
      </c>
      <c r="AH171" s="102">
        <v>1</v>
      </c>
      <c r="AI171" s="102">
        <v>0</v>
      </c>
      <c r="AJ171" s="141">
        <f t="shared" si="34"/>
        <v>176</v>
      </c>
      <c r="AK171" s="140">
        <f t="shared" si="35"/>
        <v>0.41904761904761906</v>
      </c>
      <c r="AL171" s="140">
        <f t="shared" si="36"/>
        <v>0.7142857142857143</v>
      </c>
      <c r="AM171" s="140">
        <f t="shared" si="37"/>
        <v>0.58095238095238089</v>
      </c>
    </row>
    <row r="172" spans="1:39" s="44" customFormat="1" ht="15.75" x14ac:dyDescent="0.25">
      <c r="A172" s="195"/>
      <c r="B172" s="45" t="s">
        <v>86</v>
      </c>
      <c r="C172" s="102">
        <v>25</v>
      </c>
      <c r="D172" s="84">
        <v>21</v>
      </c>
      <c r="E172" s="102">
        <v>16</v>
      </c>
      <c r="F172" s="86">
        <v>0</v>
      </c>
      <c r="G172" s="85">
        <v>3</v>
      </c>
      <c r="H172" s="85">
        <v>18</v>
      </c>
      <c r="I172" s="119">
        <v>2</v>
      </c>
      <c r="J172" s="119">
        <v>2</v>
      </c>
      <c r="K172" s="102">
        <v>2</v>
      </c>
      <c r="L172" s="102">
        <v>14</v>
      </c>
      <c r="M172" s="102">
        <v>0</v>
      </c>
      <c r="N172" s="102">
        <v>11</v>
      </c>
      <c r="O172" s="102">
        <v>21</v>
      </c>
      <c r="P172" s="102">
        <v>4</v>
      </c>
      <c r="Q172" s="102">
        <v>15</v>
      </c>
      <c r="R172" s="102">
        <v>16</v>
      </c>
      <c r="S172" s="102">
        <v>18</v>
      </c>
      <c r="T172" s="102">
        <v>19</v>
      </c>
      <c r="U172" s="102">
        <v>18</v>
      </c>
      <c r="V172" s="102">
        <v>19</v>
      </c>
      <c r="W172" s="102">
        <v>19</v>
      </c>
      <c r="X172" s="102">
        <v>14</v>
      </c>
      <c r="Y172" s="102">
        <v>8</v>
      </c>
      <c r="Z172" s="102">
        <v>10</v>
      </c>
      <c r="AA172" s="102">
        <v>2</v>
      </c>
      <c r="AB172" s="102">
        <v>15</v>
      </c>
      <c r="AC172" s="102">
        <v>10</v>
      </c>
      <c r="AD172" s="102">
        <v>5</v>
      </c>
      <c r="AE172" s="102">
        <v>12</v>
      </c>
      <c r="AF172" s="102">
        <v>7</v>
      </c>
      <c r="AG172" s="102">
        <v>0</v>
      </c>
      <c r="AH172" s="102">
        <v>8</v>
      </c>
      <c r="AI172" s="102">
        <v>11</v>
      </c>
      <c r="AJ172" s="141">
        <f t="shared" si="34"/>
        <v>230</v>
      </c>
      <c r="AK172" s="140">
        <f t="shared" si="35"/>
        <v>0.54761904761904767</v>
      </c>
      <c r="AL172" s="140">
        <f t="shared" si="36"/>
        <v>0.8571428571428571</v>
      </c>
      <c r="AM172" s="140">
        <f t="shared" si="37"/>
        <v>0.45238095238095233</v>
      </c>
    </row>
    <row r="173" spans="1:39" s="44" customFormat="1" ht="15.75" x14ac:dyDescent="0.25">
      <c r="A173" s="195"/>
      <c r="B173" s="45" t="s">
        <v>87</v>
      </c>
      <c r="C173" s="103">
        <v>25</v>
      </c>
      <c r="D173" s="96">
        <v>23</v>
      </c>
      <c r="E173" s="103">
        <v>10</v>
      </c>
      <c r="F173" s="104">
        <v>0</v>
      </c>
      <c r="G173" s="105">
        <v>2</v>
      </c>
      <c r="H173" s="105">
        <v>21</v>
      </c>
      <c r="I173" s="126">
        <v>3</v>
      </c>
      <c r="J173" s="126">
        <v>3</v>
      </c>
      <c r="K173" s="103">
        <v>6</v>
      </c>
      <c r="L173" s="103">
        <v>0</v>
      </c>
      <c r="M173" s="103">
        <v>6</v>
      </c>
      <c r="N173" s="103">
        <v>0</v>
      </c>
      <c r="O173" s="103">
        <v>23</v>
      </c>
      <c r="P173" s="103">
        <v>8</v>
      </c>
      <c r="Q173" s="103">
        <v>15</v>
      </c>
      <c r="R173" s="103">
        <v>23</v>
      </c>
      <c r="S173" s="103">
        <v>22</v>
      </c>
      <c r="T173" s="103">
        <v>21</v>
      </c>
      <c r="U173" s="103">
        <v>19</v>
      </c>
      <c r="V173" s="103">
        <v>18</v>
      </c>
      <c r="W173" s="103">
        <v>22</v>
      </c>
      <c r="X173" s="103">
        <v>20</v>
      </c>
      <c r="Y173" s="103">
        <v>9</v>
      </c>
      <c r="Z173" s="103">
        <v>14</v>
      </c>
      <c r="AA173" s="103">
        <v>0</v>
      </c>
      <c r="AB173" s="103">
        <v>19</v>
      </c>
      <c r="AC173" s="103">
        <v>2</v>
      </c>
      <c r="AD173" s="103">
        <v>15</v>
      </c>
      <c r="AE173" s="103">
        <v>15</v>
      </c>
      <c r="AF173" s="103">
        <v>1</v>
      </c>
      <c r="AG173" s="103">
        <v>16</v>
      </c>
      <c r="AH173" s="103">
        <v>1</v>
      </c>
      <c r="AI173" s="103">
        <v>10</v>
      </c>
      <c r="AJ173" s="141">
        <f t="shared" si="34"/>
        <v>270</v>
      </c>
      <c r="AK173" s="140">
        <f t="shared" si="35"/>
        <v>0.58695652173913049</v>
      </c>
      <c r="AL173" s="140">
        <f t="shared" si="36"/>
        <v>0.91304347826086951</v>
      </c>
      <c r="AM173" s="140">
        <f t="shared" si="37"/>
        <v>0.41304347826086951</v>
      </c>
    </row>
    <row r="174" spans="1:39" s="44" customFormat="1" ht="15.75" x14ac:dyDescent="0.25">
      <c r="A174" s="195"/>
      <c r="B174" s="45" t="s">
        <v>98</v>
      </c>
      <c r="C174" s="102">
        <v>24</v>
      </c>
      <c r="D174" s="84">
        <v>22</v>
      </c>
      <c r="E174" s="102">
        <v>15</v>
      </c>
      <c r="F174" s="86">
        <v>0</v>
      </c>
      <c r="G174" s="85">
        <v>1</v>
      </c>
      <c r="H174" s="85">
        <v>21</v>
      </c>
      <c r="I174" s="119">
        <v>3</v>
      </c>
      <c r="J174" s="119">
        <v>3</v>
      </c>
      <c r="K174" s="102">
        <v>0</v>
      </c>
      <c r="L174" s="102">
        <v>0</v>
      </c>
      <c r="M174" s="102">
        <v>0</v>
      </c>
      <c r="N174" s="102">
        <v>0</v>
      </c>
      <c r="O174" s="102">
        <v>21</v>
      </c>
      <c r="P174" s="102">
        <v>5</v>
      </c>
      <c r="Q174" s="102">
        <v>14</v>
      </c>
      <c r="R174" s="102">
        <v>9</v>
      </c>
      <c r="S174" s="102">
        <v>22</v>
      </c>
      <c r="T174" s="102">
        <v>17</v>
      </c>
      <c r="U174" s="102">
        <v>20</v>
      </c>
      <c r="V174" s="102">
        <v>20</v>
      </c>
      <c r="W174" s="102">
        <v>20</v>
      </c>
      <c r="X174" s="102">
        <v>22</v>
      </c>
      <c r="Y174" s="102">
        <v>3</v>
      </c>
      <c r="Z174" s="102">
        <v>15</v>
      </c>
      <c r="AA174" s="102">
        <v>0</v>
      </c>
      <c r="AB174" s="102">
        <v>21</v>
      </c>
      <c r="AC174" s="102">
        <v>10</v>
      </c>
      <c r="AD174" s="102">
        <v>9</v>
      </c>
      <c r="AE174" s="102">
        <v>12</v>
      </c>
      <c r="AF174" s="102">
        <v>12</v>
      </c>
      <c r="AG174" s="102">
        <v>6</v>
      </c>
      <c r="AH174" s="102">
        <v>7</v>
      </c>
      <c r="AI174" s="102">
        <v>7</v>
      </c>
      <c r="AJ174" s="141">
        <f t="shared" si="34"/>
        <v>251</v>
      </c>
      <c r="AK174" s="140">
        <f t="shared" si="35"/>
        <v>0.57045454545454544</v>
      </c>
      <c r="AL174" s="140">
        <f t="shared" si="36"/>
        <v>0.95454545454545459</v>
      </c>
      <c r="AM174" s="140">
        <f t="shared" si="37"/>
        <v>0.42954545454545456</v>
      </c>
    </row>
    <row r="175" spans="1:39" s="44" customFormat="1" ht="15.75" x14ac:dyDescent="0.25">
      <c r="A175" s="196"/>
      <c r="B175" s="45" t="s">
        <v>99</v>
      </c>
      <c r="C175" s="102">
        <v>16</v>
      </c>
      <c r="D175" s="84">
        <v>12</v>
      </c>
      <c r="E175" s="102">
        <v>1</v>
      </c>
      <c r="F175" s="86">
        <v>3</v>
      </c>
      <c r="G175" s="85">
        <v>3</v>
      </c>
      <c r="H175" s="85">
        <v>6</v>
      </c>
      <c r="I175" s="119">
        <v>8</v>
      </c>
      <c r="J175" s="119">
        <v>6</v>
      </c>
      <c r="K175" s="102">
        <v>6</v>
      </c>
      <c r="L175" s="102">
        <v>4</v>
      </c>
      <c r="M175" s="102">
        <v>3</v>
      </c>
      <c r="N175" s="102">
        <v>3</v>
      </c>
      <c r="O175" s="102">
        <v>8</v>
      </c>
      <c r="P175" s="102">
        <v>0</v>
      </c>
      <c r="Q175" s="102">
        <v>12</v>
      </c>
      <c r="R175" s="102">
        <v>9</v>
      </c>
      <c r="S175" s="102">
        <v>12</v>
      </c>
      <c r="T175" s="102">
        <v>7</v>
      </c>
      <c r="U175" s="102">
        <v>9</v>
      </c>
      <c r="V175" s="102">
        <v>5</v>
      </c>
      <c r="W175" s="102">
        <v>7</v>
      </c>
      <c r="X175" s="102">
        <v>7</v>
      </c>
      <c r="Y175" s="102">
        <v>0</v>
      </c>
      <c r="Z175" s="102">
        <v>6</v>
      </c>
      <c r="AA175" s="102">
        <v>0</v>
      </c>
      <c r="AB175" s="102">
        <v>3</v>
      </c>
      <c r="AC175" s="102">
        <v>0</v>
      </c>
      <c r="AD175" s="102">
        <v>1</v>
      </c>
      <c r="AE175" s="102">
        <v>1</v>
      </c>
      <c r="AF175" s="102">
        <v>0</v>
      </c>
      <c r="AG175" s="102">
        <v>0</v>
      </c>
      <c r="AH175" s="102">
        <v>0</v>
      </c>
      <c r="AI175" s="102">
        <v>1</v>
      </c>
      <c r="AJ175" s="141">
        <f t="shared" si="34"/>
        <v>80</v>
      </c>
      <c r="AK175" s="140">
        <f t="shared" si="35"/>
        <v>0.33333333333333331</v>
      </c>
      <c r="AL175" s="140">
        <f t="shared" si="36"/>
        <v>0.5</v>
      </c>
      <c r="AM175" s="140">
        <f t="shared" si="37"/>
        <v>0.66666666666666674</v>
      </c>
    </row>
    <row r="176" spans="1:39" s="44" customFormat="1" ht="15.75" x14ac:dyDescent="0.25">
      <c r="A176" s="63" t="s">
        <v>117</v>
      </c>
      <c r="B176" s="68"/>
      <c r="C176" s="67">
        <f>SUM(C170:C175)</f>
        <v>138</v>
      </c>
      <c r="D176" s="79">
        <f t="shared" ref="D176:AI176" si="44">SUM(D170:D175)</f>
        <v>122</v>
      </c>
      <c r="E176" s="80">
        <f t="shared" si="44"/>
        <v>76</v>
      </c>
      <c r="F176" s="81">
        <f t="shared" si="44"/>
        <v>6</v>
      </c>
      <c r="G176" s="82">
        <f t="shared" si="44"/>
        <v>21</v>
      </c>
      <c r="H176" s="82">
        <f t="shared" si="44"/>
        <v>95</v>
      </c>
      <c r="I176" s="122">
        <f t="shared" si="44"/>
        <v>19</v>
      </c>
      <c r="J176" s="122">
        <f t="shared" si="44"/>
        <v>17</v>
      </c>
      <c r="K176" s="80">
        <f t="shared" si="44"/>
        <v>17</v>
      </c>
      <c r="L176" s="80">
        <f t="shared" si="44"/>
        <v>24</v>
      </c>
      <c r="M176" s="80">
        <f t="shared" si="44"/>
        <v>12</v>
      </c>
      <c r="N176" s="80">
        <f t="shared" si="44"/>
        <v>24</v>
      </c>
      <c r="O176" s="80">
        <f t="shared" si="44"/>
        <v>113</v>
      </c>
      <c r="P176" s="80">
        <f t="shared" si="44"/>
        <v>33</v>
      </c>
      <c r="Q176" s="80">
        <f t="shared" si="44"/>
        <v>79</v>
      </c>
      <c r="R176" s="80">
        <f t="shared" si="44"/>
        <v>82</v>
      </c>
      <c r="S176" s="80">
        <f t="shared" si="44"/>
        <v>114</v>
      </c>
      <c r="T176" s="80">
        <f t="shared" si="44"/>
        <v>82</v>
      </c>
      <c r="U176" s="80">
        <f t="shared" si="44"/>
        <v>104</v>
      </c>
      <c r="V176" s="80">
        <f t="shared" si="44"/>
        <v>90</v>
      </c>
      <c r="W176" s="80">
        <f t="shared" si="44"/>
        <v>108</v>
      </c>
      <c r="X176" s="80">
        <f t="shared" si="44"/>
        <v>88</v>
      </c>
      <c r="Y176" s="80">
        <f t="shared" si="44"/>
        <v>22</v>
      </c>
      <c r="Z176" s="80">
        <f t="shared" si="44"/>
        <v>81</v>
      </c>
      <c r="AA176" s="80">
        <f t="shared" si="44"/>
        <v>5</v>
      </c>
      <c r="AB176" s="80">
        <f t="shared" si="44"/>
        <v>87</v>
      </c>
      <c r="AC176" s="80">
        <f t="shared" si="44"/>
        <v>28</v>
      </c>
      <c r="AD176" s="80">
        <f t="shared" si="44"/>
        <v>39</v>
      </c>
      <c r="AE176" s="80">
        <f t="shared" si="44"/>
        <v>53</v>
      </c>
      <c r="AF176" s="80">
        <f t="shared" si="44"/>
        <v>24</v>
      </c>
      <c r="AG176" s="80">
        <f t="shared" si="44"/>
        <v>29</v>
      </c>
      <c r="AH176" s="80">
        <f t="shared" si="44"/>
        <v>17</v>
      </c>
      <c r="AI176" s="80">
        <f t="shared" si="44"/>
        <v>29</v>
      </c>
      <c r="AJ176" s="141">
        <f t="shared" si="34"/>
        <v>1194</v>
      </c>
      <c r="AK176" s="140">
        <f t="shared" si="35"/>
        <v>0.48934426229508199</v>
      </c>
      <c r="AL176" s="140">
        <f t="shared" si="36"/>
        <v>0.77868852459016391</v>
      </c>
      <c r="AM176" s="140">
        <f t="shared" si="37"/>
        <v>0.51065573770491801</v>
      </c>
    </row>
    <row r="177" spans="1:39" ht="15.75" x14ac:dyDescent="0.25">
      <c r="A177" s="194" t="s">
        <v>63</v>
      </c>
      <c r="B177" s="50" t="s">
        <v>79</v>
      </c>
      <c r="C177" s="117">
        <v>28</v>
      </c>
      <c r="D177" s="84">
        <v>25</v>
      </c>
      <c r="E177" s="117">
        <v>21</v>
      </c>
      <c r="F177" s="86">
        <v>0</v>
      </c>
      <c r="G177" s="85">
        <v>3</v>
      </c>
      <c r="H177" s="85">
        <v>22</v>
      </c>
      <c r="I177" s="119">
        <v>1</v>
      </c>
      <c r="J177" s="119">
        <v>1</v>
      </c>
      <c r="K177" s="117">
        <v>6</v>
      </c>
      <c r="L177" s="117">
        <v>0</v>
      </c>
      <c r="M177" s="117">
        <v>6</v>
      </c>
      <c r="N177" s="117">
        <v>0</v>
      </c>
      <c r="O177" s="117">
        <v>25</v>
      </c>
      <c r="P177" s="117">
        <v>9</v>
      </c>
      <c r="Q177" s="117">
        <v>15</v>
      </c>
      <c r="R177" s="117">
        <v>18</v>
      </c>
      <c r="S177" s="117">
        <v>25</v>
      </c>
      <c r="T177" s="117">
        <v>23</v>
      </c>
      <c r="U177" s="117">
        <v>25</v>
      </c>
      <c r="V177" s="117">
        <v>25</v>
      </c>
      <c r="W177" s="117">
        <v>24</v>
      </c>
      <c r="X177" s="117">
        <v>21</v>
      </c>
      <c r="Y177" s="117">
        <v>9</v>
      </c>
      <c r="Z177" s="117">
        <v>12</v>
      </c>
      <c r="AA177" s="117">
        <v>14</v>
      </c>
      <c r="AB177" s="117">
        <v>3</v>
      </c>
      <c r="AC177" s="117">
        <v>17</v>
      </c>
      <c r="AD177" s="117">
        <v>3</v>
      </c>
      <c r="AE177" s="117">
        <v>6</v>
      </c>
      <c r="AF177" s="117">
        <v>4</v>
      </c>
      <c r="AG177" s="117">
        <v>0</v>
      </c>
      <c r="AH177" s="117">
        <v>6</v>
      </c>
      <c r="AI177" s="117">
        <v>2</v>
      </c>
      <c r="AJ177" s="141">
        <f t="shared" si="34"/>
        <v>261</v>
      </c>
      <c r="AK177" s="140">
        <f t="shared" si="35"/>
        <v>0.52200000000000002</v>
      </c>
      <c r="AL177" s="140">
        <f t="shared" si="36"/>
        <v>0.88</v>
      </c>
      <c r="AM177" s="140">
        <f t="shared" si="37"/>
        <v>0.47799999999999998</v>
      </c>
    </row>
    <row r="178" spans="1:39" s="44" customFormat="1" ht="15.75" x14ac:dyDescent="0.25">
      <c r="A178" s="195"/>
      <c r="B178" s="49" t="s">
        <v>74</v>
      </c>
      <c r="C178" s="117">
        <v>25</v>
      </c>
      <c r="D178" s="84">
        <v>24</v>
      </c>
      <c r="E178" s="117">
        <v>9</v>
      </c>
      <c r="F178" s="86">
        <v>0</v>
      </c>
      <c r="G178" s="85">
        <v>1</v>
      </c>
      <c r="H178" s="85">
        <v>23</v>
      </c>
      <c r="I178" s="119">
        <v>6</v>
      </c>
      <c r="J178" s="119">
        <v>6</v>
      </c>
      <c r="K178" s="117">
        <v>5</v>
      </c>
      <c r="L178" s="117">
        <v>1</v>
      </c>
      <c r="M178" s="117">
        <v>5</v>
      </c>
      <c r="N178" s="117">
        <v>1</v>
      </c>
      <c r="O178" s="117">
        <v>18</v>
      </c>
      <c r="P178" s="117">
        <v>14</v>
      </c>
      <c r="Q178" s="117">
        <v>3</v>
      </c>
      <c r="R178" s="117">
        <v>21</v>
      </c>
      <c r="S178" s="117">
        <v>23</v>
      </c>
      <c r="T178" s="117">
        <v>23</v>
      </c>
      <c r="U178" s="117">
        <v>24</v>
      </c>
      <c r="V178" s="117">
        <v>21</v>
      </c>
      <c r="W178" s="117">
        <v>19</v>
      </c>
      <c r="X178" s="117">
        <v>19</v>
      </c>
      <c r="Y178" s="117">
        <v>20</v>
      </c>
      <c r="Z178" s="117">
        <v>2</v>
      </c>
      <c r="AA178" s="117">
        <v>22</v>
      </c>
      <c r="AB178" s="117">
        <v>1</v>
      </c>
      <c r="AC178" s="117">
        <v>24</v>
      </c>
      <c r="AD178" s="117">
        <v>0</v>
      </c>
      <c r="AE178" s="117">
        <v>23</v>
      </c>
      <c r="AF178" s="117">
        <v>21</v>
      </c>
      <c r="AG178" s="117">
        <v>0</v>
      </c>
      <c r="AH178" s="117">
        <v>11</v>
      </c>
      <c r="AI178" s="117">
        <v>13</v>
      </c>
      <c r="AJ178" s="141">
        <f t="shared" si="34"/>
        <v>304</v>
      </c>
      <c r="AK178" s="140">
        <f t="shared" si="35"/>
        <v>0.6333333333333333</v>
      </c>
      <c r="AL178" s="140">
        <f t="shared" si="36"/>
        <v>0.95833333333333337</v>
      </c>
      <c r="AM178" s="140">
        <f t="shared" si="37"/>
        <v>0.3666666666666667</v>
      </c>
    </row>
    <row r="179" spans="1:39" s="44" customFormat="1" ht="15.75" x14ac:dyDescent="0.25">
      <c r="A179" s="195"/>
      <c r="B179" s="49" t="s">
        <v>75</v>
      </c>
      <c r="C179" s="117">
        <v>21</v>
      </c>
      <c r="D179" s="84">
        <v>20</v>
      </c>
      <c r="E179" s="117">
        <v>4</v>
      </c>
      <c r="F179" s="86">
        <v>0</v>
      </c>
      <c r="G179" s="85">
        <v>0</v>
      </c>
      <c r="H179" s="85">
        <v>20</v>
      </c>
      <c r="I179" s="119">
        <v>3</v>
      </c>
      <c r="J179" s="119">
        <v>3</v>
      </c>
      <c r="K179" s="117">
        <v>12</v>
      </c>
      <c r="L179" s="117">
        <v>0</v>
      </c>
      <c r="M179" s="117">
        <v>12</v>
      </c>
      <c r="N179" s="117">
        <v>0</v>
      </c>
      <c r="O179" s="117">
        <v>18</v>
      </c>
      <c r="P179" s="117">
        <v>2</v>
      </c>
      <c r="Q179" s="117">
        <v>17</v>
      </c>
      <c r="R179" s="117">
        <v>18</v>
      </c>
      <c r="S179" s="117">
        <v>21</v>
      </c>
      <c r="T179" s="117">
        <v>20</v>
      </c>
      <c r="U179" s="117">
        <v>20</v>
      </c>
      <c r="V179" s="117">
        <v>14</v>
      </c>
      <c r="W179" s="117">
        <v>20</v>
      </c>
      <c r="X179" s="117">
        <v>20</v>
      </c>
      <c r="Y179" s="117">
        <v>0</v>
      </c>
      <c r="Z179" s="117">
        <v>13</v>
      </c>
      <c r="AA179" s="117">
        <v>0</v>
      </c>
      <c r="AB179" s="117">
        <v>20</v>
      </c>
      <c r="AC179" s="117">
        <v>4</v>
      </c>
      <c r="AD179" s="117">
        <v>13</v>
      </c>
      <c r="AE179" s="117">
        <v>18</v>
      </c>
      <c r="AF179" s="117">
        <v>5</v>
      </c>
      <c r="AG179" s="117">
        <v>13</v>
      </c>
      <c r="AH179" s="117">
        <v>20</v>
      </c>
      <c r="AI179" s="117">
        <v>0</v>
      </c>
      <c r="AJ179" s="141">
        <f t="shared" si="34"/>
        <v>258</v>
      </c>
      <c r="AK179" s="140">
        <f t="shared" si="35"/>
        <v>0.64500000000000002</v>
      </c>
      <c r="AL179" s="140">
        <f t="shared" si="36"/>
        <v>1</v>
      </c>
      <c r="AM179" s="140">
        <f t="shared" si="37"/>
        <v>0.35499999999999998</v>
      </c>
    </row>
    <row r="180" spans="1:39" s="44" customFormat="1" ht="15.75" x14ac:dyDescent="0.25">
      <c r="A180" s="195"/>
      <c r="B180" s="49" t="s">
        <v>76</v>
      </c>
      <c r="C180" s="117">
        <v>26</v>
      </c>
      <c r="D180" s="84">
        <v>20</v>
      </c>
      <c r="E180" s="117">
        <v>12</v>
      </c>
      <c r="F180" s="86">
        <v>0</v>
      </c>
      <c r="G180" s="85">
        <v>0</v>
      </c>
      <c r="H180" s="85">
        <v>20</v>
      </c>
      <c r="I180" s="119">
        <v>3</v>
      </c>
      <c r="J180" s="119">
        <v>3</v>
      </c>
      <c r="K180" s="117">
        <v>3</v>
      </c>
      <c r="L180" s="117">
        <v>4</v>
      </c>
      <c r="M180" s="117">
        <v>3</v>
      </c>
      <c r="N180" s="117">
        <v>4</v>
      </c>
      <c r="O180" s="117">
        <v>20</v>
      </c>
      <c r="P180" s="117">
        <v>3</v>
      </c>
      <c r="Q180" s="117">
        <v>17</v>
      </c>
      <c r="R180" s="117">
        <v>20</v>
      </c>
      <c r="S180" s="117">
        <v>20</v>
      </c>
      <c r="T180" s="117">
        <v>19</v>
      </c>
      <c r="U180" s="117">
        <v>19</v>
      </c>
      <c r="V180" s="117">
        <v>17</v>
      </c>
      <c r="W180" s="117">
        <v>19</v>
      </c>
      <c r="X180" s="117">
        <v>20</v>
      </c>
      <c r="Y180" s="117">
        <v>4</v>
      </c>
      <c r="Z180" s="117">
        <v>16</v>
      </c>
      <c r="AA180" s="117">
        <v>1</v>
      </c>
      <c r="AB180" s="117">
        <v>19</v>
      </c>
      <c r="AC180" s="117">
        <v>9</v>
      </c>
      <c r="AD180" s="117">
        <v>10</v>
      </c>
      <c r="AE180" s="117">
        <v>19</v>
      </c>
      <c r="AF180" s="117">
        <v>8</v>
      </c>
      <c r="AG180" s="117">
        <v>11</v>
      </c>
      <c r="AH180" s="117">
        <v>2</v>
      </c>
      <c r="AI180" s="117">
        <v>18</v>
      </c>
      <c r="AJ180" s="141">
        <f t="shared" si="34"/>
        <v>271</v>
      </c>
      <c r="AK180" s="140">
        <f t="shared" si="35"/>
        <v>0.67749999999999999</v>
      </c>
      <c r="AL180" s="140">
        <f t="shared" si="36"/>
        <v>1</v>
      </c>
      <c r="AM180" s="140">
        <f t="shared" si="37"/>
        <v>0.32250000000000001</v>
      </c>
    </row>
    <row r="181" spans="1:39" s="44" customFormat="1" ht="15.75" x14ac:dyDescent="0.25">
      <c r="A181" s="195"/>
      <c r="B181" s="49" t="s">
        <v>77</v>
      </c>
      <c r="C181" s="117">
        <v>25</v>
      </c>
      <c r="D181" s="84">
        <v>24</v>
      </c>
      <c r="E181" s="117">
        <v>15</v>
      </c>
      <c r="F181" s="86">
        <v>0</v>
      </c>
      <c r="G181" s="85">
        <v>0</v>
      </c>
      <c r="H181" s="85">
        <v>24</v>
      </c>
      <c r="I181" s="119">
        <v>2</v>
      </c>
      <c r="J181" s="119">
        <v>1</v>
      </c>
      <c r="K181" s="117">
        <v>6</v>
      </c>
      <c r="L181" s="117">
        <v>4</v>
      </c>
      <c r="M181" s="117">
        <v>6</v>
      </c>
      <c r="N181" s="117">
        <v>4</v>
      </c>
      <c r="O181" s="117">
        <v>24</v>
      </c>
      <c r="P181" s="117">
        <v>6</v>
      </c>
      <c r="Q181" s="117">
        <v>18</v>
      </c>
      <c r="R181" s="117">
        <v>24</v>
      </c>
      <c r="S181" s="117">
        <v>24</v>
      </c>
      <c r="T181" s="117">
        <v>24</v>
      </c>
      <c r="U181" s="117">
        <v>23</v>
      </c>
      <c r="V181" s="117">
        <v>24</v>
      </c>
      <c r="W181" s="117">
        <v>24</v>
      </c>
      <c r="X181" s="117">
        <v>24</v>
      </c>
      <c r="Y181" s="117">
        <v>5</v>
      </c>
      <c r="Z181" s="117">
        <v>19</v>
      </c>
      <c r="AA181" s="117">
        <v>0</v>
      </c>
      <c r="AB181" s="117">
        <v>24</v>
      </c>
      <c r="AC181" s="117">
        <v>20</v>
      </c>
      <c r="AD181" s="117">
        <v>4</v>
      </c>
      <c r="AE181" s="117">
        <v>13</v>
      </c>
      <c r="AF181" s="117">
        <v>5</v>
      </c>
      <c r="AG181" s="117">
        <v>5</v>
      </c>
      <c r="AH181" s="117">
        <v>2</v>
      </c>
      <c r="AI181" s="117">
        <v>17</v>
      </c>
      <c r="AJ181" s="141">
        <f t="shared" si="34"/>
        <v>305</v>
      </c>
      <c r="AK181" s="140">
        <f t="shared" si="35"/>
        <v>0.63541666666666663</v>
      </c>
      <c r="AL181" s="140">
        <f t="shared" si="36"/>
        <v>1</v>
      </c>
      <c r="AM181" s="140">
        <f t="shared" si="37"/>
        <v>0.36458333333333337</v>
      </c>
    </row>
    <row r="182" spans="1:39" s="44" customFormat="1" ht="15.75" x14ac:dyDescent="0.25">
      <c r="A182" s="195"/>
      <c r="B182" s="49" t="s">
        <v>78</v>
      </c>
      <c r="C182" s="117">
        <v>25</v>
      </c>
      <c r="D182" s="84">
        <v>24</v>
      </c>
      <c r="E182" s="117">
        <v>11</v>
      </c>
      <c r="F182" s="86">
        <v>5</v>
      </c>
      <c r="G182" s="85">
        <v>5</v>
      </c>
      <c r="H182" s="85">
        <v>14</v>
      </c>
      <c r="I182" s="119">
        <v>8</v>
      </c>
      <c r="J182" s="119">
        <v>4</v>
      </c>
      <c r="K182" s="117">
        <v>5</v>
      </c>
      <c r="L182" s="117">
        <v>3</v>
      </c>
      <c r="M182" s="117">
        <v>2</v>
      </c>
      <c r="N182" s="117">
        <v>1</v>
      </c>
      <c r="O182" s="117">
        <v>19</v>
      </c>
      <c r="P182" s="117">
        <v>3</v>
      </c>
      <c r="Q182" s="117">
        <v>19</v>
      </c>
      <c r="R182" s="117">
        <v>15</v>
      </c>
      <c r="S182" s="117">
        <v>18</v>
      </c>
      <c r="T182" s="117">
        <v>18</v>
      </c>
      <c r="U182" s="117">
        <v>11</v>
      </c>
      <c r="V182" s="117">
        <v>10</v>
      </c>
      <c r="W182" s="117">
        <v>9</v>
      </c>
      <c r="X182" s="117">
        <v>15</v>
      </c>
      <c r="Y182" s="117">
        <v>9</v>
      </c>
      <c r="Z182" s="117">
        <v>7</v>
      </c>
      <c r="AA182" s="117">
        <v>0</v>
      </c>
      <c r="AB182" s="117">
        <v>18</v>
      </c>
      <c r="AC182" s="117">
        <v>5</v>
      </c>
      <c r="AD182" s="117">
        <v>2</v>
      </c>
      <c r="AE182" s="117">
        <v>2</v>
      </c>
      <c r="AF182" s="117">
        <v>0</v>
      </c>
      <c r="AG182" s="117">
        <v>1</v>
      </c>
      <c r="AH182" s="117">
        <v>3</v>
      </c>
      <c r="AI182" s="117">
        <v>2</v>
      </c>
      <c r="AJ182" s="141">
        <f t="shared" si="34"/>
        <v>167</v>
      </c>
      <c r="AK182" s="140">
        <f t="shared" si="35"/>
        <v>0.34791666666666665</v>
      </c>
      <c r="AL182" s="140">
        <f t="shared" si="36"/>
        <v>0.58333333333333337</v>
      </c>
      <c r="AM182" s="140">
        <f t="shared" si="37"/>
        <v>0.65208333333333335</v>
      </c>
    </row>
    <row r="183" spans="1:39" s="44" customFormat="1" ht="15.75" x14ac:dyDescent="0.25">
      <c r="A183" s="195"/>
      <c r="B183" s="49" t="s">
        <v>101</v>
      </c>
      <c r="C183" s="117">
        <v>27</v>
      </c>
      <c r="D183" s="84">
        <v>22</v>
      </c>
      <c r="E183" s="117">
        <v>15</v>
      </c>
      <c r="F183" s="86">
        <v>0</v>
      </c>
      <c r="G183" s="85">
        <v>0</v>
      </c>
      <c r="H183" s="85">
        <v>22</v>
      </c>
      <c r="I183" s="119">
        <v>3</v>
      </c>
      <c r="J183" s="119">
        <v>3</v>
      </c>
      <c r="K183" s="117">
        <v>5</v>
      </c>
      <c r="L183" s="117">
        <v>1</v>
      </c>
      <c r="M183" s="117">
        <v>5</v>
      </c>
      <c r="N183" s="117">
        <v>1</v>
      </c>
      <c r="O183" s="117">
        <v>20</v>
      </c>
      <c r="P183" s="117">
        <v>7</v>
      </c>
      <c r="Q183" s="117">
        <v>15</v>
      </c>
      <c r="R183" s="117">
        <v>22</v>
      </c>
      <c r="S183" s="117">
        <v>22</v>
      </c>
      <c r="T183" s="117">
        <v>22</v>
      </c>
      <c r="U183" s="117">
        <v>20</v>
      </c>
      <c r="V183" s="117">
        <v>21</v>
      </c>
      <c r="W183" s="117">
        <v>21</v>
      </c>
      <c r="X183" s="117">
        <v>21</v>
      </c>
      <c r="Y183" s="117">
        <v>4</v>
      </c>
      <c r="Z183" s="117">
        <v>18</v>
      </c>
      <c r="AA183" s="117">
        <v>16</v>
      </c>
      <c r="AB183" s="117">
        <v>5</v>
      </c>
      <c r="AC183" s="117">
        <v>21</v>
      </c>
      <c r="AD183" s="117">
        <v>1</v>
      </c>
      <c r="AE183" s="117">
        <v>19</v>
      </c>
      <c r="AF183" s="117">
        <v>6</v>
      </c>
      <c r="AG183" s="117">
        <v>1</v>
      </c>
      <c r="AH183" s="117">
        <v>2</v>
      </c>
      <c r="AI183" s="117">
        <v>0</v>
      </c>
      <c r="AJ183" s="141">
        <f t="shared" si="34"/>
        <v>264</v>
      </c>
      <c r="AK183" s="140">
        <f t="shared" si="35"/>
        <v>0.6</v>
      </c>
      <c r="AL183" s="140">
        <f t="shared" si="36"/>
        <v>1</v>
      </c>
      <c r="AM183" s="140">
        <f t="shared" si="37"/>
        <v>0.4</v>
      </c>
    </row>
    <row r="184" spans="1:39" s="44" customFormat="1" ht="15.75" x14ac:dyDescent="0.25">
      <c r="A184" s="195"/>
      <c r="B184" s="49" t="s">
        <v>102</v>
      </c>
      <c r="C184" s="117">
        <v>28</v>
      </c>
      <c r="D184" s="84">
        <v>22</v>
      </c>
      <c r="E184" s="117">
        <v>11</v>
      </c>
      <c r="F184" s="86">
        <v>0</v>
      </c>
      <c r="G184" s="85">
        <v>0</v>
      </c>
      <c r="H184" s="85">
        <v>22</v>
      </c>
      <c r="I184" s="119">
        <v>3</v>
      </c>
      <c r="J184" s="119">
        <v>3</v>
      </c>
      <c r="K184" s="117">
        <v>3</v>
      </c>
      <c r="L184" s="117">
        <v>1</v>
      </c>
      <c r="M184" s="117">
        <v>3</v>
      </c>
      <c r="N184" s="117">
        <v>1</v>
      </c>
      <c r="O184" s="117">
        <v>20</v>
      </c>
      <c r="P184" s="117">
        <v>6</v>
      </c>
      <c r="Q184" s="117">
        <v>16</v>
      </c>
      <c r="R184" s="117">
        <v>21</v>
      </c>
      <c r="S184" s="117">
        <v>22</v>
      </c>
      <c r="T184" s="117">
        <v>22</v>
      </c>
      <c r="U184" s="117">
        <v>19</v>
      </c>
      <c r="V184" s="117">
        <v>16</v>
      </c>
      <c r="W184" s="117">
        <v>22</v>
      </c>
      <c r="X184" s="117">
        <v>21</v>
      </c>
      <c r="Y184" s="117">
        <v>0</v>
      </c>
      <c r="Z184" s="117">
        <v>13</v>
      </c>
      <c r="AA184" s="117">
        <v>1</v>
      </c>
      <c r="AB184" s="117">
        <v>19</v>
      </c>
      <c r="AC184" s="117">
        <v>15</v>
      </c>
      <c r="AD184" s="117">
        <v>4</v>
      </c>
      <c r="AE184" s="117">
        <v>23</v>
      </c>
      <c r="AF184" s="117">
        <v>20</v>
      </c>
      <c r="AG184" s="117">
        <v>0</v>
      </c>
      <c r="AH184" s="117">
        <v>2</v>
      </c>
      <c r="AI184" s="117">
        <v>9</v>
      </c>
      <c r="AJ184" s="141">
        <f t="shared" si="34"/>
        <v>271</v>
      </c>
      <c r="AK184" s="140">
        <f t="shared" si="35"/>
        <v>0.61590909090909096</v>
      </c>
      <c r="AL184" s="140">
        <f t="shared" si="36"/>
        <v>1</v>
      </c>
      <c r="AM184" s="140">
        <f t="shared" si="37"/>
        <v>0.38409090909090904</v>
      </c>
    </row>
    <row r="185" spans="1:39" s="44" customFormat="1" ht="15.75" x14ac:dyDescent="0.25">
      <c r="A185" s="195"/>
      <c r="B185" s="49" t="s">
        <v>103</v>
      </c>
      <c r="C185" s="117">
        <v>26</v>
      </c>
      <c r="D185" s="84">
        <v>24</v>
      </c>
      <c r="E185" s="117">
        <v>16</v>
      </c>
      <c r="F185" s="86">
        <v>0</v>
      </c>
      <c r="G185" s="85">
        <v>0</v>
      </c>
      <c r="H185" s="85">
        <v>24</v>
      </c>
      <c r="I185" s="119">
        <v>4</v>
      </c>
      <c r="J185" s="119">
        <v>4</v>
      </c>
      <c r="K185" s="117">
        <v>7</v>
      </c>
      <c r="L185" s="117">
        <v>1</v>
      </c>
      <c r="M185" s="117">
        <v>7</v>
      </c>
      <c r="N185" s="117">
        <v>1</v>
      </c>
      <c r="O185" s="117">
        <v>24</v>
      </c>
      <c r="P185" s="117">
        <v>2</v>
      </c>
      <c r="Q185" s="117">
        <v>21</v>
      </c>
      <c r="R185" s="117">
        <v>24</v>
      </c>
      <c r="S185" s="117">
        <v>24</v>
      </c>
      <c r="T185" s="117">
        <v>24</v>
      </c>
      <c r="U185" s="117">
        <v>24</v>
      </c>
      <c r="V185" s="117">
        <v>22</v>
      </c>
      <c r="W185" s="117">
        <v>22</v>
      </c>
      <c r="X185" s="117">
        <v>24</v>
      </c>
      <c r="Y185" s="117">
        <v>0</v>
      </c>
      <c r="Z185" s="117">
        <v>23</v>
      </c>
      <c r="AA185" s="117">
        <v>0</v>
      </c>
      <c r="AB185" s="117">
        <v>23</v>
      </c>
      <c r="AC185" s="117">
        <v>1</v>
      </c>
      <c r="AD185" s="117">
        <v>23</v>
      </c>
      <c r="AE185" s="117">
        <v>23</v>
      </c>
      <c r="AF185" s="117">
        <v>4</v>
      </c>
      <c r="AG185" s="117">
        <v>12</v>
      </c>
      <c r="AH185" s="117">
        <v>0</v>
      </c>
      <c r="AI185" s="117">
        <v>23</v>
      </c>
      <c r="AJ185" s="141">
        <f t="shared" si="34"/>
        <v>319</v>
      </c>
      <c r="AK185" s="140">
        <f t="shared" si="35"/>
        <v>0.6645833333333333</v>
      </c>
      <c r="AL185" s="140">
        <f t="shared" si="36"/>
        <v>1</v>
      </c>
      <c r="AM185" s="140">
        <f t="shared" si="37"/>
        <v>0.3354166666666667</v>
      </c>
    </row>
    <row r="186" spans="1:39" s="44" customFormat="1" ht="15.75" x14ac:dyDescent="0.25">
      <c r="A186" s="195"/>
      <c r="B186" s="49" t="s">
        <v>104</v>
      </c>
      <c r="C186" s="117">
        <v>28</v>
      </c>
      <c r="D186" s="84">
        <v>26</v>
      </c>
      <c r="E186" s="117">
        <v>24</v>
      </c>
      <c r="F186" s="86">
        <v>2</v>
      </c>
      <c r="G186" s="85">
        <v>1</v>
      </c>
      <c r="H186" s="85">
        <v>23</v>
      </c>
      <c r="I186" s="119">
        <v>6</v>
      </c>
      <c r="J186" s="119">
        <v>4</v>
      </c>
      <c r="K186" s="117">
        <v>8</v>
      </c>
      <c r="L186" s="117">
        <v>1</v>
      </c>
      <c r="M186" s="117">
        <v>6</v>
      </c>
      <c r="N186" s="117">
        <v>1</v>
      </c>
      <c r="O186" s="117">
        <v>25</v>
      </c>
      <c r="P186" s="117">
        <v>4</v>
      </c>
      <c r="Q186" s="117">
        <v>20</v>
      </c>
      <c r="R186" s="117">
        <v>27</v>
      </c>
      <c r="S186" s="117">
        <v>24</v>
      </c>
      <c r="T186" s="117">
        <v>23</v>
      </c>
      <c r="U186" s="117">
        <v>24</v>
      </c>
      <c r="V186" s="117">
        <v>25</v>
      </c>
      <c r="W186" s="117">
        <v>25</v>
      </c>
      <c r="X186" s="117">
        <v>26</v>
      </c>
      <c r="Y186" s="117">
        <v>9</v>
      </c>
      <c r="Z186" s="117">
        <v>16</v>
      </c>
      <c r="AA186" s="117">
        <v>0</v>
      </c>
      <c r="AB186" s="117">
        <v>22</v>
      </c>
      <c r="AC186" s="117">
        <v>16</v>
      </c>
      <c r="AD186" s="117">
        <v>8</v>
      </c>
      <c r="AE186" s="117">
        <v>14</v>
      </c>
      <c r="AF186" s="117">
        <v>11</v>
      </c>
      <c r="AG186" s="117">
        <v>2</v>
      </c>
      <c r="AH186" s="117">
        <v>4</v>
      </c>
      <c r="AI186" s="117">
        <v>9</v>
      </c>
      <c r="AJ186" s="141">
        <f t="shared" si="34"/>
        <v>309</v>
      </c>
      <c r="AK186" s="140">
        <f t="shared" si="35"/>
        <v>0.59423076923076923</v>
      </c>
      <c r="AL186" s="140">
        <f t="shared" si="36"/>
        <v>0.88461538461538458</v>
      </c>
      <c r="AM186" s="140">
        <f t="shared" si="37"/>
        <v>0.40576923076923077</v>
      </c>
    </row>
    <row r="187" spans="1:39" s="44" customFormat="1" ht="15.75" x14ac:dyDescent="0.25">
      <c r="A187" s="195"/>
      <c r="B187" s="49" t="s">
        <v>105</v>
      </c>
      <c r="C187" s="117">
        <v>24</v>
      </c>
      <c r="D187" s="84">
        <v>21</v>
      </c>
      <c r="E187" s="117">
        <v>13</v>
      </c>
      <c r="F187" s="86">
        <v>0</v>
      </c>
      <c r="G187" s="85">
        <v>0</v>
      </c>
      <c r="H187" s="85">
        <v>21</v>
      </c>
      <c r="I187" s="119">
        <v>7</v>
      </c>
      <c r="J187" s="119">
        <v>7</v>
      </c>
      <c r="K187" s="117">
        <v>6</v>
      </c>
      <c r="L187" s="117">
        <v>6</v>
      </c>
      <c r="M187" s="117">
        <v>6</v>
      </c>
      <c r="N187" s="117">
        <v>6</v>
      </c>
      <c r="O187" s="117">
        <v>20</v>
      </c>
      <c r="P187" s="117">
        <v>5</v>
      </c>
      <c r="Q187" s="117">
        <v>16</v>
      </c>
      <c r="R187" s="117">
        <v>21</v>
      </c>
      <c r="S187" s="117">
        <v>21</v>
      </c>
      <c r="T187" s="117">
        <v>21</v>
      </c>
      <c r="U187" s="117">
        <v>20</v>
      </c>
      <c r="V187" s="117">
        <v>20</v>
      </c>
      <c r="W187" s="117">
        <v>21</v>
      </c>
      <c r="X187" s="117">
        <v>21</v>
      </c>
      <c r="Y187" s="117">
        <v>4</v>
      </c>
      <c r="Z187" s="117">
        <v>17</v>
      </c>
      <c r="AA187" s="117">
        <v>1</v>
      </c>
      <c r="AB187" s="117">
        <v>20</v>
      </c>
      <c r="AC187" s="117">
        <v>21</v>
      </c>
      <c r="AD187" s="117">
        <v>0</v>
      </c>
      <c r="AE187" s="117">
        <v>21</v>
      </c>
      <c r="AF187" s="117">
        <v>10</v>
      </c>
      <c r="AG187" s="117">
        <v>7</v>
      </c>
      <c r="AH187" s="117">
        <v>4</v>
      </c>
      <c r="AI187" s="117">
        <v>2</v>
      </c>
      <c r="AJ187" s="141">
        <f t="shared" si="34"/>
        <v>273</v>
      </c>
      <c r="AK187" s="140">
        <f t="shared" si="35"/>
        <v>0.65</v>
      </c>
      <c r="AL187" s="140">
        <f t="shared" si="36"/>
        <v>1</v>
      </c>
      <c r="AM187" s="140">
        <f t="shared" si="37"/>
        <v>0.35</v>
      </c>
    </row>
    <row r="188" spans="1:39" s="44" customFormat="1" ht="15.75" x14ac:dyDescent="0.25">
      <c r="A188" s="195"/>
      <c r="B188" s="49" t="s">
        <v>106</v>
      </c>
      <c r="C188" s="117">
        <v>25</v>
      </c>
      <c r="D188" s="84">
        <v>23</v>
      </c>
      <c r="E188" s="117">
        <v>22</v>
      </c>
      <c r="F188" s="86">
        <v>0</v>
      </c>
      <c r="G188" s="85">
        <v>0</v>
      </c>
      <c r="H188" s="85">
        <v>23</v>
      </c>
      <c r="I188" s="119">
        <v>0</v>
      </c>
      <c r="J188" s="119">
        <v>0</v>
      </c>
      <c r="K188" s="117">
        <v>5</v>
      </c>
      <c r="L188" s="117">
        <v>2</v>
      </c>
      <c r="M188" s="117">
        <v>5</v>
      </c>
      <c r="N188" s="117">
        <v>2</v>
      </c>
      <c r="O188" s="117">
        <v>23</v>
      </c>
      <c r="P188" s="117">
        <v>2</v>
      </c>
      <c r="Q188" s="117">
        <v>21</v>
      </c>
      <c r="R188" s="117">
        <v>19</v>
      </c>
      <c r="S188" s="117">
        <v>23</v>
      </c>
      <c r="T188" s="117">
        <v>23</v>
      </c>
      <c r="U188" s="117">
        <v>20</v>
      </c>
      <c r="V188" s="117">
        <v>21</v>
      </c>
      <c r="W188" s="117">
        <v>21</v>
      </c>
      <c r="X188" s="117">
        <v>22</v>
      </c>
      <c r="Y188" s="117">
        <v>14</v>
      </c>
      <c r="Z188" s="117">
        <v>9</v>
      </c>
      <c r="AA188" s="117">
        <v>1</v>
      </c>
      <c r="AB188" s="117">
        <v>22</v>
      </c>
      <c r="AC188" s="117">
        <v>7</v>
      </c>
      <c r="AD188" s="117">
        <v>13</v>
      </c>
      <c r="AE188" s="117">
        <v>12</v>
      </c>
      <c r="AF188" s="117">
        <v>8</v>
      </c>
      <c r="AG188" s="117">
        <v>15</v>
      </c>
      <c r="AH188" s="117">
        <v>0</v>
      </c>
      <c r="AI188" s="117">
        <v>21</v>
      </c>
      <c r="AJ188" s="141">
        <f t="shared" si="34"/>
        <v>294</v>
      </c>
      <c r="AK188" s="140">
        <f t="shared" si="35"/>
        <v>0.63913043478260867</v>
      </c>
      <c r="AL188" s="140">
        <f t="shared" si="36"/>
        <v>1</v>
      </c>
      <c r="AM188" s="140">
        <f t="shared" si="37"/>
        <v>0.36086956521739133</v>
      </c>
    </row>
    <row r="189" spans="1:39" s="44" customFormat="1" ht="15.75" x14ac:dyDescent="0.25">
      <c r="A189" s="195"/>
      <c r="B189" s="49" t="s">
        <v>107</v>
      </c>
      <c r="C189" s="117">
        <v>25</v>
      </c>
      <c r="D189" s="84">
        <v>23</v>
      </c>
      <c r="E189" s="117">
        <v>12</v>
      </c>
      <c r="F189" s="86">
        <v>0</v>
      </c>
      <c r="G189" s="85">
        <v>1</v>
      </c>
      <c r="H189" s="85">
        <v>22</v>
      </c>
      <c r="I189" s="119">
        <v>6</v>
      </c>
      <c r="J189" s="119">
        <v>6</v>
      </c>
      <c r="K189" s="117">
        <v>8</v>
      </c>
      <c r="L189" s="117">
        <v>0</v>
      </c>
      <c r="M189" s="117">
        <v>8</v>
      </c>
      <c r="N189" s="117">
        <v>0</v>
      </c>
      <c r="O189" s="117">
        <v>23</v>
      </c>
      <c r="P189" s="117">
        <v>4</v>
      </c>
      <c r="Q189" s="117">
        <v>17</v>
      </c>
      <c r="R189" s="117">
        <v>22</v>
      </c>
      <c r="S189" s="117">
        <v>21</v>
      </c>
      <c r="T189" s="117">
        <v>18</v>
      </c>
      <c r="U189" s="117">
        <v>23</v>
      </c>
      <c r="V189" s="117">
        <v>19</v>
      </c>
      <c r="W189" s="117">
        <v>22</v>
      </c>
      <c r="X189" s="117">
        <v>20</v>
      </c>
      <c r="Y189" s="117">
        <v>7</v>
      </c>
      <c r="Z189" s="117">
        <v>14</v>
      </c>
      <c r="AA189" s="117">
        <v>3</v>
      </c>
      <c r="AB189" s="117">
        <v>19</v>
      </c>
      <c r="AC189" s="117">
        <v>3</v>
      </c>
      <c r="AD189" s="117">
        <v>12</v>
      </c>
      <c r="AE189" s="117">
        <v>19</v>
      </c>
      <c r="AF189" s="117">
        <v>7</v>
      </c>
      <c r="AG189" s="117">
        <v>10</v>
      </c>
      <c r="AH189" s="117">
        <v>1</v>
      </c>
      <c r="AI189" s="117">
        <v>20</v>
      </c>
      <c r="AJ189" s="141">
        <f t="shared" si="34"/>
        <v>281</v>
      </c>
      <c r="AK189" s="140">
        <f t="shared" si="35"/>
        <v>0.61086956521739133</v>
      </c>
      <c r="AL189" s="140">
        <f t="shared" si="36"/>
        <v>0.95652173913043481</v>
      </c>
      <c r="AM189" s="140">
        <f t="shared" si="37"/>
        <v>0.38913043478260867</v>
      </c>
    </row>
    <row r="190" spans="1:39" s="44" customFormat="1" ht="15.75" x14ac:dyDescent="0.25">
      <c r="A190" s="195"/>
      <c r="B190" s="49" t="s">
        <v>108</v>
      </c>
      <c r="C190" s="117">
        <v>25</v>
      </c>
      <c r="D190" s="84">
        <v>21</v>
      </c>
      <c r="E190" s="117">
        <v>14</v>
      </c>
      <c r="F190" s="86">
        <v>0</v>
      </c>
      <c r="G190" s="85">
        <v>1</v>
      </c>
      <c r="H190" s="85">
        <v>20</v>
      </c>
      <c r="I190" s="119">
        <v>0</v>
      </c>
      <c r="J190" s="119">
        <v>0</v>
      </c>
      <c r="K190" s="117">
        <v>6</v>
      </c>
      <c r="L190" s="117">
        <v>0</v>
      </c>
      <c r="M190" s="117">
        <v>6</v>
      </c>
      <c r="N190" s="117">
        <v>0</v>
      </c>
      <c r="O190" s="117">
        <v>21</v>
      </c>
      <c r="P190" s="117">
        <v>4</v>
      </c>
      <c r="Q190" s="117">
        <v>16</v>
      </c>
      <c r="R190" s="117">
        <v>21</v>
      </c>
      <c r="S190" s="117">
        <v>21</v>
      </c>
      <c r="T190" s="117">
        <v>21</v>
      </c>
      <c r="U190" s="117">
        <v>20</v>
      </c>
      <c r="V190" s="117">
        <v>18</v>
      </c>
      <c r="W190" s="117">
        <v>18</v>
      </c>
      <c r="X190" s="117">
        <v>21</v>
      </c>
      <c r="Y190" s="117">
        <v>4</v>
      </c>
      <c r="Z190" s="117">
        <v>15</v>
      </c>
      <c r="AA190" s="117">
        <v>6</v>
      </c>
      <c r="AB190" s="117">
        <v>15</v>
      </c>
      <c r="AC190" s="117">
        <v>15</v>
      </c>
      <c r="AD190" s="117">
        <v>5</v>
      </c>
      <c r="AE190" s="117">
        <v>19</v>
      </c>
      <c r="AF190" s="117">
        <v>6</v>
      </c>
      <c r="AG190" s="117">
        <v>4</v>
      </c>
      <c r="AH190" s="117">
        <v>5</v>
      </c>
      <c r="AI190" s="117">
        <v>9</v>
      </c>
      <c r="AJ190" s="141">
        <f t="shared" si="34"/>
        <v>263</v>
      </c>
      <c r="AK190" s="140">
        <f t="shared" si="35"/>
        <v>0.62619047619047619</v>
      </c>
      <c r="AL190" s="140">
        <f t="shared" si="36"/>
        <v>0.95238095238095233</v>
      </c>
      <c r="AM190" s="140">
        <f t="shared" si="37"/>
        <v>0.37380952380952381</v>
      </c>
    </row>
    <row r="191" spans="1:39" s="44" customFormat="1" ht="15.75" x14ac:dyDescent="0.25">
      <c r="A191" s="195"/>
      <c r="B191" s="49" t="s">
        <v>109</v>
      </c>
      <c r="C191" s="117">
        <v>25</v>
      </c>
      <c r="D191" s="84">
        <v>24</v>
      </c>
      <c r="E191" s="117">
        <v>19</v>
      </c>
      <c r="F191" s="86">
        <v>0</v>
      </c>
      <c r="G191" s="85">
        <v>0</v>
      </c>
      <c r="H191" s="85">
        <v>24</v>
      </c>
      <c r="I191" s="119">
        <v>1</v>
      </c>
      <c r="J191" s="119">
        <v>1</v>
      </c>
      <c r="K191" s="117">
        <v>7</v>
      </c>
      <c r="L191" s="117">
        <v>1</v>
      </c>
      <c r="M191" s="117">
        <v>7</v>
      </c>
      <c r="N191" s="117">
        <v>1</v>
      </c>
      <c r="O191" s="117">
        <v>24</v>
      </c>
      <c r="P191" s="117">
        <v>5</v>
      </c>
      <c r="Q191" s="117">
        <v>19</v>
      </c>
      <c r="R191" s="117">
        <v>20</v>
      </c>
      <c r="S191" s="117">
        <v>23</v>
      </c>
      <c r="T191" s="117">
        <v>19</v>
      </c>
      <c r="U191" s="117">
        <v>23</v>
      </c>
      <c r="V191" s="117">
        <v>20</v>
      </c>
      <c r="W191" s="117">
        <v>23</v>
      </c>
      <c r="X191" s="117">
        <v>22</v>
      </c>
      <c r="Y191" s="117">
        <v>4</v>
      </c>
      <c r="Z191" s="117">
        <v>16</v>
      </c>
      <c r="AA191" s="117">
        <v>3</v>
      </c>
      <c r="AB191" s="117">
        <v>14</v>
      </c>
      <c r="AC191" s="117">
        <v>14</v>
      </c>
      <c r="AD191" s="117">
        <v>5</v>
      </c>
      <c r="AE191" s="117">
        <v>19</v>
      </c>
      <c r="AF191" s="117">
        <v>4</v>
      </c>
      <c r="AG191" s="117">
        <v>20</v>
      </c>
      <c r="AH191" s="117">
        <v>1</v>
      </c>
      <c r="AI191" s="117">
        <v>21</v>
      </c>
      <c r="AJ191" s="141">
        <f t="shared" si="34"/>
        <v>295</v>
      </c>
      <c r="AK191" s="140">
        <f t="shared" si="35"/>
        <v>0.61458333333333337</v>
      </c>
      <c r="AL191" s="140">
        <f t="shared" si="36"/>
        <v>1</v>
      </c>
      <c r="AM191" s="140">
        <f t="shared" si="37"/>
        <v>0.38541666666666663</v>
      </c>
    </row>
    <row r="192" spans="1:39" s="44" customFormat="1" ht="15.75" x14ac:dyDescent="0.25">
      <c r="A192" s="196"/>
      <c r="B192" s="49" t="s">
        <v>110</v>
      </c>
      <c r="C192" s="117">
        <v>26</v>
      </c>
      <c r="D192" s="84">
        <v>26</v>
      </c>
      <c r="E192" s="117">
        <v>26</v>
      </c>
      <c r="F192" s="86">
        <v>0</v>
      </c>
      <c r="G192" s="85">
        <v>2</v>
      </c>
      <c r="H192" s="85">
        <v>24</v>
      </c>
      <c r="I192" s="119">
        <v>0</v>
      </c>
      <c r="J192" s="119">
        <v>0</v>
      </c>
      <c r="K192" s="117">
        <v>3</v>
      </c>
      <c r="L192" s="117">
        <v>4</v>
      </c>
      <c r="M192" s="117">
        <v>2</v>
      </c>
      <c r="N192" s="117">
        <v>4</v>
      </c>
      <c r="O192" s="117">
        <v>26</v>
      </c>
      <c r="P192" s="117">
        <v>6</v>
      </c>
      <c r="Q192" s="117">
        <v>19</v>
      </c>
      <c r="R192" s="117">
        <v>21</v>
      </c>
      <c r="S192" s="117">
        <v>25</v>
      </c>
      <c r="T192" s="117">
        <v>23</v>
      </c>
      <c r="U192" s="117">
        <v>24</v>
      </c>
      <c r="V192" s="117">
        <v>21</v>
      </c>
      <c r="W192" s="117">
        <v>25</v>
      </c>
      <c r="X192" s="117">
        <v>25</v>
      </c>
      <c r="Y192" s="117">
        <v>3</v>
      </c>
      <c r="Z192" s="117">
        <v>22</v>
      </c>
      <c r="AA192" s="117">
        <v>4</v>
      </c>
      <c r="AB192" s="117">
        <v>19</v>
      </c>
      <c r="AC192" s="117">
        <v>14</v>
      </c>
      <c r="AD192" s="117">
        <v>8</v>
      </c>
      <c r="AE192" s="117">
        <v>19</v>
      </c>
      <c r="AF192" s="117">
        <v>14</v>
      </c>
      <c r="AG192" s="117">
        <v>4</v>
      </c>
      <c r="AH192" s="117">
        <v>0</v>
      </c>
      <c r="AI192" s="117">
        <v>14</v>
      </c>
      <c r="AJ192" s="141">
        <f t="shared" si="34"/>
        <v>310</v>
      </c>
      <c r="AK192" s="140">
        <f t="shared" si="35"/>
        <v>0.59615384615384615</v>
      </c>
      <c r="AL192" s="140">
        <f t="shared" si="36"/>
        <v>0.92307692307692313</v>
      </c>
      <c r="AM192" s="140">
        <f t="shared" si="37"/>
        <v>0.40384615384615385</v>
      </c>
    </row>
    <row r="193" spans="1:39" s="44" customFormat="1" ht="15.75" x14ac:dyDescent="0.25">
      <c r="A193" s="63" t="s">
        <v>117</v>
      </c>
      <c r="B193" s="68"/>
      <c r="C193" s="67">
        <f>SUM(C177:C192)</f>
        <v>409</v>
      </c>
      <c r="D193" s="79">
        <f t="shared" ref="D193:AI193" si="45">SUM(D177:D192)</f>
        <v>369</v>
      </c>
      <c r="E193" s="80">
        <f t="shared" si="45"/>
        <v>244</v>
      </c>
      <c r="F193" s="81">
        <f t="shared" si="45"/>
        <v>7</v>
      </c>
      <c r="G193" s="82">
        <f t="shared" si="45"/>
        <v>14</v>
      </c>
      <c r="H193" s="82">
        <f t="shared" si="45"/>
        <v>348</v>
      </c>
      <c r="I193" s="122">
        <f t="shared" si="45"/>
        <v>53</v>
      </c>
      <c r="J193" s="122">
        <f t="shared" si="45"/>
        <v>46</v>
      </c>
      <c r="K193" s="80">
        <f t="shared" si="45"/>
        <v>95</v>
      </c>
      <c r="L193" s="80">
        <f t="shared" si="45"/>
        <v>29</v>
      </c>
      <c r="M193" s="80">
        <f t="shared" si="45"/>
        <v>89</v>
      </c>
      <c r="N193" s="80">
        <f t="shared" si="45"/>
        <v>27</v>
      </c>
      <c r="O193" s="80">
        <f t="shared" si="45"/>
        <v>350</v>
      </c>
      <c r="P193" s="80">
        <f t="shared" si="45"/>
        <v>82</v>
      </c>
      <c r="Q193" s="80">
        <f t="shared" si="45"/>
        <v>269</v>
      </c>
      <c r="R193" s="80">
        <f t="shared" si="45"/>
        <v>334</v>
      </c>
      <c r="S193" s="80">
        <f t="shared" si="45"/>
        <v>357</v>
      </c>
      <c r="T193" s="80">
        <f t="shared" si="45"/>
        <v>343</v>
      </c>
      <c r="U193" s="80">
        <f t="shared" si="45"/>
        <v>339</v>
      </c>
      <c r="V193" s="80">
        <f t="shared" si="45"/>
        <v>314</v>
      </c>
      <c r="W193" s="80">
        <f t="shared" si="45"/>
        <v>335</v>
      </c>
      <c r="X193" s="80">
        <f t="shared" si="45"/>
        <v>342</v>
      </c>
      <c r="Y193" s="80">
        <f t="shared" si="45"/>
        <v>96</v>
      </c>
      <c r="Z193" s="80">
        <f t="shared" si="45"/>
        <v>232</v>
      </c>
      <c r="AA193" s="80">
        <f t="shared" si="45"/>
        <v>72</v>
      </c>
      <c r="AB193" s="80">
        <f t="shared" si="45"/>
        <v>263</v>
      </c>
      <c r="AC193" s="80">
        <f t="shared" si="45"/>
        <v>206</v>
      </c>
      <c r="AD193" s="80">
        <f t="shared" si="45"/>
        <v>111</v>
      </c>
      <c r="AE193" s="80">
        <f t="shared" si="45"/>
        <v>269</v>
      </c>
      <c r="AF193" s="80">
        <f t="shared" si="45"/>
        <v>133</v>
      </c>
      <c r="AG193" s="80">
        <f t="shared" si="45"/>
        <v>105</v>
      </c>
      <c r="AH193" s="80">
        <f t="shared" si="45"/>
        <v>63</v>
      </c>
      <c r="AI193" s="80">
        <f t="shared" si="45"/>
        <v>180</v>
      </c>
      <c r="AJ193" s="141">
        <f t="shared" si="34"/>
        <v>4445</v>
      </c>
      <c r="AK193" s="140">
        <f t="shared" si="35"/>
        <v>0.60230352303523038</v>
      </c>
      <c r="AL193" s="140">
        <f t="shared" si="36"/>
        <v>0.94308943089430897</v>
      </c>
      <c r="AM193" s="140">
        <f t="shared" si="37"/>
        <v>0.39769647696476962</v>
      </c>
    </row>
    <row r="194" spans="1:39" ht="15.75" x14ac:dyDescent="0.25">
      <c r="A194" s="194" t="s">
        <v>64</v>
      </c>
      <c r="B194" s="53" t="s">
        <v>84</v>
      </c>
      <c r="C194" s="115">
        <v>26</v>
      </c>
      <c r="D194" s="84">
        <v>20</v>
      </c>
      <c r="E194" s="115">
        <v>20</v>
      </c>
      <c r="F194" s="86">
        <v>3</v>
      </c>
      <c r="G194" s="85">
        <v>3</v>
      </c>
      <c r="H194" s="85">
        <v>14</v>
      </c>
      <c r="I194" s="119">
        <v>2</v>
      </c>
      <c r="J194" s="119">
        <v>1</v>
      </c>
      <c r="K194" s="115">
        <v>0</v>
      </c>
      <c r="L194" s="115">
        <v>6</v>
      </c>
      <c r="M194" s="115">
        <v>0</v>
      </c>
      <c r="N194" s="115">
        <v>4</v>
      </c>
      <c r="O194" s="115">
        <v>18</v>
      </c>
      <c r="P194" s="116">
        <v>8</v>
      </c>
      <c r="Q194" s="115">
        <v>11</v>
      </c>
      <c r="R194" s="115">
        <v>9</v>
      </c>
      <c r="S194" s="115">
        <v>16</v>
      </c>
      <c r="T194" s="115">
        <v>14</v>
      </c>
      <c r="U194" s="115">
        <v>14</v>
      </c>
      <c r="V194" s="115">
        <v>14</v>
      </c>
      <c r="W194" s="115">
        <v>17</v>
      </c>
      <c r="X194" s="115">
        <v>9</v>
      </c>
      <c r="Y194" s="115">
        <v>2</v>
      </c>
      <c r="Z194" s="115">
        <v>5</v>
      </c>
      <c r="AA194" s="115">
        <v>9</v>
      </c>
      <c r="AB194" s="115">
        <v>5</v>
      </c>
      <c r="AC194" s="115">
        <v>8</v>
      </c>
      <c r="AD194" s="115">
        <v>2</v>
      </c>
      <c r="AE194" s="115">
        <v>5</v>
      </c>
      <c r="AF194" s="115">
        <v>9</v>
      </c>
      <c r="AG194" s="115">
        <v>1</v>
      </c>
      <c r="AH194" s="115">
        <v>0</v>
      </c>
      <c r="AI194" s="115">
        <v>5</v>
      </c>
      <c r="AJ194" s="141">
        <f t="shared" si="34"/>
        <v>163</v>
      </c>
      <c r="AK194" s="140">
        <f t="shared" si="35"/>
        <v>0.40750000000000003</v>
      </c>
      <c r="AL194" s="140">
        <f t="shared" si="36"/>
        <v>0.7</v>
      </c>
      <c r="AM194" s="140">
        <f t="shared" si="37"/>
        <v>0.59250000000000003</v>
      </c>
    </row>
    <row r="195" spans="1:39" s="48" customFormat="1" ht="15.75" x14ac:dyDescent="0.25">
      <c r="A195" s="195"/>
      <c r="B195" s="52" t="s">
        <v>85</v>
      </c>
      <c r="C195" s="115">
        <v>26</v>
      </c>
      <c r="D195" s="84">
        <v>20</v>
      </c>
      <c r="E195" s="115">
        <v>25</v>
      </c>
      <c r="F195" s="86">
        <v>4</v>
      </c>
      <c r="G195" s="85">
        <v>5</v>
      </c>
      <c r="H195" s="85">
        <v>11</v>
      </c>
      <c r="I195" s="119">
        <v>2</v>
      </c>
      <c r="J195" s="119">
        <v>2</v>
      </c>
      <c r="K195" s="115">
        <v>1</v>
      </c>
      <c r="L195" s="115">
        <v>4</v>
      </c>
      <c r="M195" s="115">
        <v>0</v>
      </c>
      <c r="N195" s="115">
        <v>4</v>
      </c>
      <c r="O195" s="115">
        <v>20</v>
      </c>
      <c r="P195" s="115">
        <v>9</v>
      </c>
      <c r="Q195" s="115">
        <v>10</v>
      </c>
      <c r="R195" s="115">
        <v>9</v>
      </c>
      <c r="S195" s="115">
        <v>17</v>
      </c>
      <c r="T195" s="115">
        <v>11</v>
      </c>
      <c r="U195" s="115">
        <v>19</v>
      </c>
      <c r="V195" s="115">
        <v>14</v>
      </c>
      <c r="W195" s="115">
        <v>19</v>
      </c>
      <c r="X195" s="115">
        <v>9</v>
      </c>
      <c r="Y195" s="115">
        <v>9</v>
      </c>
      <c r="Z195" s="115">
        <v>5</v>
      </c>
      <c r="AA195" s="115">
        <v>9</v>
      </c>
      <c r="AB195" s="115">
        <v>4</v>
      </c>
      <c r="AC195" s="115">
        <v>1</v>
      </c>
      <c r="AD195" s="115">
        <v>9</v>
      </c>
      <c r="AE195" s="115">
        <v>1</v>
      </c>
      <c r="AF195" s="115">
        <v>0</v>
      </c>
      <c r="AG195" s="115">
        <v>0</v>
      </c>
      <c r="AH195" s="115">
        <v>1</v>
      </c>
      <c r="AI195" s="115">
        <v>2</v>
      </c>
      <c r="AJ195" s="141">
        <f t="shared" si="34"/>
        <v>158</v>
      </c>
      <c r="AK195" s="140">
        <f t="shared" si="35"/>
        <v>0.39500000000000002</v>
      </c>
      <c r="AL195" s="140">
        <f t="shared" si="36"/>
        <v>0.55000000000000004</v>
      </c>
      <c r="AM195" s="140">
        <f t="shared" si="37"/>
        <v>0.60499999999999998</v>
      </c>
    </row>
    <row r="196" spans="1:39" s="48" customFormat="1" ht="15.75" x14ac:dyDescent="0.25">
      <c r="A196" s="195"/>
      <c r="B196" s="52" t="s">
        <v>86</v>
      </c>
      <c r="C196" s="115">
        <v>25</v>
      </c>
      <c r="D196" s="84">
        <v>21</v>
      </c>
      <c r="E196" s="115">
        <v>15</v>
      </c>
      <c r="F196" s="86">
        <v>1</v>
      </c>
      <c r="G196" s="85">
        <v>2</v>
      </c>
      <c r="H196" s="85">
        <v>18</v>
      </c>
      <c r="I196" s="119">
        <v>0</v>
      </c>
      <c r="J196" s="119">
        <v>0</v>
      </c>
      <c r="K196" s="115">
        <v>6</v>
      </c>
      <c r="L196" s="115">
        <v>3</v>
      </c>
      <c r="M196" s="115">
        <v>5</v>
      </c>
      <c r="N196" s="115">
        <v>3</v>
      </c>
      <c r="O196" s="115">
        <v>21</v>
      </c>
      <c r="P196" s="115">
        <v>4</v>
      </c>
      <c r="Q196" s="115">
        <v>16</v>
      </c>
      <c r="R196" s="115">
        <v>10</v>
      </c>
      <c r="S196" s="115">
        <v>18</v>
      </c>
      <c r="T196" s="115">
        <v>20</v>
      </c>
      <c r="U196" s="115">
        <v>20</v>
      </c>
      <c r="V196" s="115">
        <v>20</v>
      </c>
      <c r="W196" s="115">
        <v>20</v>
      </c>
      <c r="X196" s="115">
        <v>12</v>
      </c>
      <c r="Y196" s="115">
        <v>5</v>
      </c>
      <c r="Z196" s="115">
        <v>9</v>
      </c>
      <c r="AA196" s="115">
        <v>7</v>
      </c>
      <c r="AB196" s="115">
        <v>11</v>
      </c>
      <c r="AC196" s="115">
        <v>10</v>
      </c>
      <c r="AD196" s="115">
        <v>5</v>
      </c>
      <c r="AE196" s="115">
        <v>12</v>
      </c>
      <c r="AF196" s="115">
        <v>11</v>
      </c>
      <c r="AG196" s="115">
        <v>2</v>
      </c>
      <c r="AH196" s="115">
        <v>0</v>
      </c>
      <c r="AI196" s="115">
        <v>2</v>
      </c>
      <c r="AJ196" s="141">
        <f t="shared" si="34"/>
        <v>214</v>
      </c>
      <c r="AK196" s="140">
        <f t="shared" si="35"/>
        <v>0.50952380952380949</v>
      </c>
      <c r="AL196" s="140">
        <f t="shared" si="36"/>
        <v>0.8571428571428571</v>
      </c>
      <c r="AM196" s="140">
        <f t="shared" si="37"/>
        <v>0.49047619047619051</v>
      </c>
    </row>
    <row r="197" spans="1:39" s="48" customFormat="1" ht="15.75" x14ac:dyDescent="0.25">
      <c r="A197" s="195"/>
      <c r="B197" s="52" t="s">
        <v>87</v>
      </c>
      <c r="C197" s="115">
        <v>25</v>
      </c>
      <c r="D197" s="84">
        <v>24</v>
      </c>
      <c r="E197" s="115">
        <v>19</v>
      </c>
      <c r="F197" s="86">
        <v>7</v>
      </c>
      <c r="G197" s="85">
        <v>2</v>
      </c>
      <c r="H197" s="85">
        <v>15</v>
      </c>
      <c r="I197" s="119">
        <v>1</v>
      </c>
      <c r="J197" s="119">
        <v>0</v>
      </c>
      <c r="K197" s="115">
        <v>3</v>
      </c>
      <c r="L197" s="115">
        <v>5</v>
      </c>
      <c r="M197" s="115">
        <v>1</v>
      </c>
      <c r="N197" s="115">
        <v>4</v>
      </c>
      <c r="O197" s="115">
        <v>24</v>
      </c>
      <c r="P197" s="115">
        <v>13</v>
      </c>
      <c r="Q197" s="115">
        <v>9</v>
      </c>
      <c r="R197" s="115">
        <v>5</v>
      </c>
      <c r="S197" s="115">
        <v>18</v>
      </c>
      <c r="T197" s="115">
        <v>7</v>
      </c>
      <c r="U197" s="115">
        <v>24</v>
      </c>
      <c r="V197" s="115">
        <v>23</v>
      </c>
      <c r="W197" s="115">
        <v>24</v>
      </c>
      <c r="X197" s="115">
        <v>14</v>
      </c>
      <c r="Y197" s="115">
        <v>7</v>
      </c>
      <c r="Z197" s="115">
        <v>13</v>
      </c>
      <c r="AA197" s="115">
        <v>6</v>
      </c>
      <c r="AB197" s="115">
        <v>7</v>
      </c>
      <c r="AC197" s="115">
        <v>9</v>
      </c>
      <c r="AD197" s="115">
        <v>4</v>
      </c>
      <c r="AE197" s="115">
        <v>11</v>
      </c>
      <c r="AF197" s="115">
        <v>7</v>
      </c>
      <c r="AG197" s="115">
        <v>2</v>
      </c>
      <c r="AH197" s="115">
        <v>3</v>
      </c>
      <c r="AI197" s="115">
        <v>3</v>
      </c>
      <c r="AJ197" s="141">
        <f t="shared" si="34"/>
        <v>209</v>
      </c>
      <c r="AK197" s="140">
        <f t="shared" si="35"/>
        <v>0.43541666666666662</v>
      </c>
      <c r="AL197" s="140">
        <f t="shared" si="36"/>
        <v>0.625</v>
      </c>
      <c r="AM197" s="140">
        <f t="shared" si="37"/>
        <v>0.56458333333333344</v>
      </c>
    </row>
    <row r="198" spans="1:39" s="48" customFormat="1" ht="15.75" x14ac:dyDescent="0.25">
      <c r="A198" s="195"/>
      <c r="B198" s="52" t="s">
        <v>98</v>
      </c>
      <c r="C198" s="115">
        <v>26</v>
      </c>
      <c r="D198" s="84">
        <v>26</v>
      </c>
      <c r="E198" s="115">
        <v>17</v>
      </c>
      <c r="F198" s="86">
        <v>0</v>
      </c>
      <c r="G198" s="85">
        <v>10</v>
      </c>
      <c r="H198" s="85">
        <v>16</v>
      </c>
      <c r="I198" s="119">
        <v>3</v>
      </c>
      <c r="J198" s="119">
        <v>3</v>
      </c>
      <c r="K198" s="115">
        <v>0</v>
      </c>
      <c r="L198" s="115">
        <v>12</v>
      </c>
      <c r="M198" s="115">
        <v>0</v>
      </c>
      <c r="N198" s="115">
        <v>12</v>
      </c>
      <c r="O198" s="115">
        <v>26</v>
      </c>
      <c r="P198" s="115">
        <v>12</v>
      </c>
      <c r="Q198" s="115">
        <v>14</v>
      </c>
      <c r="R198" s="115">
        <v>7</v>
      </c>
      <c r="S198" s="115">
        <v>20</v>
      </c>
      <c r="T198" s="115">
        <v>19</v>
      </c>
      <c r="U198" s="115">
        <v>21</v>
      </c>
      <c r="V198" s="115">
        <v>24</v>
      </c>
      <c r="W198" s="115">
        <v>25</v>
      </c>
      <c r="X198" s="115">
        <v>13</v>
      </c>
      <c r="Y198" s="115">
        <v>3</v>
      </c>
      <c r="Z198" s="115">
        <v>12</v>
      </c>
      <c r="AA198" s="115">
        <v>11</v>
      </c>
      <c r="AB198" s="115">
        <v>7</v>
      </c>
      <c r="AC198" s="115">
        <v>19</v>
      </c>
      <c r="AD198" s="115">
        <v>0</v>
      </c>
      <c r="AE198" s="115">
        <v>4</v>
      </c>
      <c r="AF198" s="115">
        <v>0</v>
      </c>
      <c r="AG198" s="115">
        <v>0</v>
      </c>
      <c r="AH198" s="115">
        <v>0</v>
      </c>
      <c r="AI198" s="115">
        <v>0</v>
      </c>
      <c r="AJ198" s="141">
        <f t="shared" si="34"/>
        <v>211</v>
      </c>
      <c r="AK198" s="140">
        <f t="shared" si="35"/>
        <v>0.40576923076923077</v>
      </c>
      <c r="AL198" s="140">
        <f t="shared" si="36"/>
        <v>0.61538461538461542</v>
      </c>
      <c r="AM198" s="140">
        <f t="shared" si="37"/>
        <v>0.59423076923076923</v>
      </c>
    </row>
    <row r="199" spans="1:39" s="48" customFormat="1" ht="15.75" x14ac:dyDescent="0.25">
      <c r="A199" s="196"/>
      <c r="B199" s="52" t="s">
        <v>99</v>
      </c>
      <c r="C199" s="115">
        <v>25</v>
      </c>
      <c r="D199" s="84">
        <v>21</v>
      </c>
      <c r="E199" s="115">
        <v>18</v>
      </c>
      <c r="F199" s="86">
        <v>3</v>
      </c>
      <c r="G199" s="85">
        <v>7</v>
      </c>
      <c r="H199" s="85">
        <v>11</v>
      </c>
      <c r="I199" s="119">
        <v>1</v>
      </c>
      <c r="J199" s="119">
        <v>1</v>
      </c>
      <c r="K199" s="115">
        <v>3</v>
      </c>
      <c r="L199" s="115">
        <v>2</v>
      </c>
      <c r="M199" s="115">
        <v>1</v>
      </c>
      <c r="N199" s="115">
        <v>0</v>
      </c>
      <c r="O199" s="115">
        <v>19</v>
      </c>
      <c r="P199" s="115">
        <v>8</v>
      </c>
      <c r="Q199" s="115">
        <v>10</v>
      </c>
      <c r="R199" s="115">
        <v>8</v>
      </c>
      <c r="S199" s="115">
        <v>17</v>
      </c>
      <c r="T199" s="115">
        <v>9</v>
      </c>
      <c r="U199" s="115">
        <v>20</v>
      </c>
      <c r="V199" s="115">
        <v>15</v>
      </c>
      <c r="W199" s="115">
        <v>20</v>
      </c>
      <c r="X199" s="115">
        <v>8</v>
      </c>
      <c r="Y199" s="115">
        <v>7</v>
      </c>
      <c r="Z199" s="115">
        <v>6</v>
      </c>
      <c r="AA199" s="115">
        <v>8</v>
      </c>
      <c r="AB199" s="115">
        <v>1</v>
      </c>
      <c r="AC199" s="115">
        <v>4</v>
      </c>
      <c r="AD199" s="115">
        <v>3</v>
      </c>
      <c r="AE199" s="115">
        <v>9</v>
      </c>
      <c r="AF199" s="115">
        <v>3</v>
      </c>
      <c r="AG199" s="115">
        <v>3</v>
      </c>
      <c r="AH199" s="115">
        <v>3</v>
      </c>
      <c r="AI199" s="115">
        <v>0</v>
      </c>
      <c r="AJ199" s="141">
        <f t="shared" ref="AJ199:AJ230" si="46">SUM(P199:AI199)</f>
        <v>162</v>
      </c>
      <c r="AK199" s="140">
        <f t="shared" ref="AK199:AK230" si="47">AJ199/AJ$3/D199</f>
        <v>0.38571428571428568</v>
      </c>
      <c r="AL199" s="140">
        <f t="shared" ref="AL199:AL230" si="48">H199/D199</f>
        <v>0.52380952380952384</v>
      </c>
      <c r="AM199" s="140">
        <f t="shared" ref="AM199:AM230" si="49">100%-AK199</f>
        <v>0.61428571428571432</v>
      </c>
    </row>
    <row r="200" spans="1:39" s="48" customFormat="1" ht="15.75" x14ac:dyDescent="0.25">
      <c r="A200" s="63" t="s">
        <v>117</v>
      </c>
      <c r="B200" s="68"/>
      <c r="C200" s="67">
        <f>SUM(C194:C199)</f>
        <v>153</v>
      </c>
      <c r="D200" s="79">
        <f t="shared" ref="D200:AI200" si="50">SUM(D194:D199)</f>
        <v>132</v>
      </c>
      <c r="E200" s="80">
        <f t="shared" si="50"/>
        <v>114</v>
      </c>
      <c r="F200" s="81">
        <f t="shared" si="50"/>
        <v>18</v>
      </c>
      <c r="G200" s="82">
        <f t="shared" si="50"/>
        <v>29</v>
      </c>
      <c r="H200" s="82">
        <f t="shared" si="50"/>
        <v>85</v>
      </c>
      <c r="I200" s="122">
        <f t="shared" si="50"/>
        <v>9</v>
      </c>
      <c r="J200" s="122">
        <f t="shared" si="50"/>
        <v>7</v>
      </c>
      <c r="K200" s="80">
        <f t="shared" si="50"/>
        <v>13</v>
      </c>
      <c r="L200" s="80">
        <f t="shared" si="50"/>
        <v>32</v>
      </c>
      <c r="M200" s="80">
        <f t="shared" si="50"/>
        <v>7</v>
      </c>
      <c r="N200" s="80">
        <f t="shared" si="50"/>
        <v>27</v>
      </c>
      <c r="O200" s="80">
        <f t="shared" si="50"/>
        <v>128</v>
      </c>
      <c r="P200" s="80">
        <f t="shared" si="50"/>
        <v>54</v>
      </c>
      <c r="Q200" s="80">
        <f t="shared" si="50"/>
        <v>70</v>
      </c>
      <c r="R200" s="80">
        <f t="shared" si="50"/>
        <v>48</v>
      </c>
      <c r="S200" s="80">
        <f t="shared" si="50"/>
        <v>106</v>
      </c>
      <c r="T200" s="80">
        <f t="shared" si="50"/>
        <v>80</v>
      </c>
      <c r="U200" s="80">
        <f t="shared" si="50"/>
        <v>118</v>
      </c>
      <c r="V200" s="80">
        <f t="shared" si="50"/>
        <v>110</v>
      </c>
      <c r="W200" s="80">
        <f t="shared" si="50"/>
        <v>125</v>
      </c>
      <c r="X200" s="80">
        <f t="shared" si="50"/>
        <v>65</v>
      </c>
      <c r="Y200" s="80">
        <f t="shared" si="50"/>
        <v>33</v>
      </c>
      <c r="Z200" s="80">
        <f t="shared" si="50"/>
        <v>50</v>
      </c>
      <c r="AA200" s="80">
        <f t="shared" si="50"/>
        <v>50</v>
      </c>
      <c r="AB200" s="80">
        <f t="shared" si="50"/>
        <v>35</v>
      </c>
      <c r="AC200" s="80">
        <f t="shared" si="50"/>
        <v>51</v>
      </c>
      <c r="AD200" s="80">
        <f t="shared" si="50"/>
        <v>23</v>
      </c>
      <c r="AE200" s="80">
        <f t="shared" si="50"/>
        <v>42</v>
      </c>
      <c r="AF200" s="80">
        <f t="shared" si="50"/>
        <v>30</v>
      </c>
      <c r="AG200" s="80">
        <f t="shared" si="50"/>
        <v>8</v>
      </c>
      <c r="AH200" s="80">
        <f t="shared" si="50"/>
        <v>7</v>
      </c>
      <c r="AI200" s="80">
        <f t="shared" si="50"/>
        <v>12</v>
      </c>
      <c r="AJ200" s="141">
        <f t="shared" si="46"/>
        <v>1117</v>
      </c>
      <c r="AK200" s="140">
        <f t="shared" si="47"/>
        <v>0.4231060606060606</v>
      </c>
      <c r="AL200" s="140">
        <f t="shared" si="48"/>
        <v>0.64393939393939392</v>
      </c>
      <c r="AM200" s="140">
        <f t="shared" si="49"/>
        <v>0.5768939393939394</v>
      </c>
    </row>
    <row r="201" spans="1:39" ht="15.75" x14ac:dyDescent="0.25">
      <c r="A201" s="194" t="s">
        <v>65</v>
      </c>
      <c r="B201" s="53" t="s">
        <v>84</v>
      </c>
      <c r="C201" s="102">
        <v>27</v>
      </c>
      <c r="D201" s="84">
        <v>26</v>
      </c>
      <c r="E201" s="102">
        <v>26</v>
      </c>
      <c r="F201" s="86">
        <v>0</v>
      </c>
      <c r="G201" s="85">
        <v>0</v>
      </c>
      <c r="H201" s="85">
        <v>26</v>
      </c>
      <c r="I201" s="119">
        <v>0</v>
      </c>
      <c r="J201" s="119">
        <v>0</v>
      </c>
      <c r="K201" s="102">
        <v>4</v>
      </c>
      <c r="L201" s="102">
        <v>3</v>
      </c>
      <c r="M201" s="102">
        <v>4</v>
      </c>
      <c r="N201" s="102">
        <v>3</v>
      </c>
      <c r="O201" s="102">
        <v>24</v>
      </c>
      <c r="P201" s="102">
        <v>11</v>
      </c>
      <c r="Q201" s="102">
        <v>12</v>
      </c>
      <c r="R201" s="102">
        <v>19</v>
      </c>
      <c r="S201" s="102">
        <v>26</v>
      </c>
      <c r="T201" s="102">
        <v>22</v>
      </c>
      <c r="U201" s="102">
        <v>26</v>
      </c>
      <c r="V201" s="102">
        <v>25</v>
      </c>
      <c r="W201" s="102">
        <v>26</v>
      </c>
      <c r="X201" s="102">
        <v>17</v>
      </c>
      <c r="Y201" s="102">
        <v>2</v>
      </c>
      <c r="Z201" s="102">
        <v>20</v>
      </c>
      <c r="AA201" s="102">
        <v>6</v>
      </c>
      <c r="AB201" s="102">
        <v>20</v>
      </c>
      <c r="AC201" s="102">
        <v>8</v>
      </c>
      <c r="AD201" s="102">
        <v>8</v>
      </c>
      <c r="AE201" s="102">
        <v>15</v>
      </c>
      <c r="AF201" s="102">
        <v>6</v>
      </c>
      <c r="AG201" s="102">
        <v>4</v>
      </c>
      <c r="AH201" s="102">
        <v>2</v>
      </c>
      <c r="AI201" s="102">
        <v>7</v>
      </c>
      <c r="AJ201" s="141">
        <f t="shared" si="46"/>
        <v>282</v>
      </c>
      <c r="AK201" s="140">
        <f t="shared" si="47"/>
        <v>0.54230769230769227</v>
      </c>
      <c r="AL201" s="140">
        <f t="shared" si="48"/>
        <v>1</v>
      </c>
      <c r="AM201" s="140">
        <f t="shared" si="49"/>
        <v>0.45769230769230773</v>
      </c>
    </row>
    <row r="202" spans="1:39" s="51" customFormat="1" ht="15.75" x14ac:dyDescent="0.25">
      <c r="A202" s="196"/>
      <c r="B202" s="52" t="s">
        <v>85</v>
      </c>
      <c r="C202" s="102">
        <v>26</v>
      </c>
      <c r="D202" s="84">
        <v>23</v>
      </c>
      <c r="E202" s="102">
        <v>21</v>
      </c>
      <c r="F202" s="86">
        <v>0</v>
      </c>
      <c r="G202" s="85">
        <v>1</v>
      </c>
      <c r="H202" s="85">
        <v>22</v>
      </c>
      <c r="I202" s="119">
        <v>0</v>
      </c>
      <c r="J202" s="119">
        <v>0</v>
      </c>
      <c r="K202" s="102">
        <v>6</v>
      </c>
      <c r="L202" s="102">
        <v>6</v>
      </c>
      <c r="M202" s="102">
        <v>6</v>
      </c>
      <c r="N202" s="102">
        <v>6</v>
      </c>
      <c r="O202" s="102">
        <v>22</v>
      </c>
      <c r="P202" s="102">
        <v>2</v>
      </c>
      <c r="Q202" s="102">
        <v>21</v>
      </c>
      <c r="R202" s="102">
        <v>2</v>
      </c>
      <c r="S202" s="102">
        <v>21</v>
      </c>
      <c r="T202" s="102">
        <v>22</v>
      </c>
      <c r="U202" s="102">
        <v>21</v>
      </c>
      <c r="V202" s="102">
        <v>20</v>
      </c>
      <c r="W202" s="102">
        <v>21</v>
      </c>
      <c r="X202" s="102">
        <v>12</v>
      </c>
      <c r="Y202" s="102">
        <v>5</v>
      </c>
      <c r="Z202" s="102">
        <v>17</v>
      </c>
      <c r="AA202" s="102">
        <v>0</v>
      </c>
      <c r="AB202" s="102">
        <v>23</v>
      </c>
      <c r="AC202" s="102">
        <v>5</v>
      </c>
      <c r="AD202" s="102">
        <v>11</v>
      </c>
      <c r="AE202" s="102">
        <v>13</v>
      </c>
      <c r="AF202" s="102">
        <v>10</v>
      </c>
      <c r="AG202" s="102">
        <v>6</v>
      </c>
      <c r="AH202" s="102">
        <v>2</v>
      </c>
      <c r="AI202" s="102">
        <v>1</v>
      </c>
      <c r="AJ202" s="141">
        <f t="shared" si="46"/>
        <v>235</v>
      </c>
      <c r="AK202" s="140">
        <f t="shared" si="47"/>
        <v>0.51086956521739135</v>
      </c>
      <c r="AL202" s="140">
        <f t="shared" si="48"/>
        <v>0.95652173913043481</v>
      </c>
      <c r="AM202" s="140">
        <f t="shared" si="49"/>
        <v>0.48913043478260865</v>
      </c>
    </row>
    <row r="203" spans="1:39" s="51" customFormat="1" ht="15.75" x14ac:dyDescent="0.25">
      <c r="A203" s="63" t="s">
        <v>117</v>
      </c>
      <c r="B203" s="68"/>
      <c r="C203" s="67">
        <f>SUM(C201:C202)</f>
        <v>53</v>
      </c>
      <c r="D203" s="79">
        <f t="shared" ref="D203:AI203" si="51">SUM(D201:D202)</f>
        <v>49</v>
      </c>
      <c r="E203" s="80">
        <f t="shared" si="51"/>
        <v>47</v>
      </c>
      <c r="F203" s="81">
        <f t="shared" si="51"/>
        <v>0</v>
      </c>
      <c r="G203" s="82">
        <f t="shared" si="51"/>
        <v>1</v>
      </c>
      <c r="H203" s="82">
        <f t="shared" si="51"/>
        <v>48</v>
      </c>
      <c r="I203" s="122">
        <f t="shared" si="51"/>
        <v>0</v>
      </c>
      <c r="J203" s="122">
        <f t="shared" si="51"/>
        <v>0</v>
      </c>
      <c r="K203" s="80">
        <f t="shared" si="51"/>
        <v>10</v>
      </c>
      <c r="L203" s="80">
        <f t="shared" si="51"/>
        <v>9</v>
      </c>
      <c r="M203" s="80">
        <f t="shared" si="51"/>
        <v>10</v>
      </c>
      <c r="N203" s="80">
        <f t="shared" si="51"/>
        <v>9</v>
      </c>
      <c r="O203" s="80">
        <f t="shared" si="51"/>
        <v>46</v>
      </c>
      <c r="P203" s="80">
        <f t="shared" si="51"/>
        <v>13</v>
      </c>
      <c r="Q203" s="80">
        <f t="shared" si="51"/>
        <v>33</v>
      </c>
      <c r="R203" s="80">
        <f t="shared" si="51"/>
        <v>21</v>
      </c>
      <c r="S203" s="80">
        <f t="shared" si="51"/>
        <v>47</v>
      </c>
      <c r="T203" s="80">
        <f t="shared" si="51"/>
        <v>44</v>
      </c>
      <c r="U203" s="80">
        <f t="shared" si="51"/>
        <v>47</v>
      </c>
      <c r="V203" s="80">
        <f t="shared" si="51"/>
        <v>45</v>
      </c>
      <c r="W203" s="80">
        <f t="shared" si="51"/>
        <v>47</v>
      </c>
      <c r="X203" s="80">
        <f t="shared" si="51"/>
        <v>29</v>
      </c>
      <c r="Y203" s="80">
        <f t="shared" si="51"/>
        <v>7</v>
      </c>
      <c r="Z203" s="80">
        <f t="shared" si="51"/>
        <v>37</v>
      </c>
      <c r="AA203" s="80">
        <f t="shared" si="51"/>
        <v>6</v>
      </c>
      <c r="AB203" s="80">
        <f t="shared" si="51"/>
        <v>43</v>
      </c>
      <c r="AC203" s="80">
        <f t="shared" si="51"/>
        <v>13</v>
      </c>
      <c r="AD203" s="80">
        <f t="shared" si="51"/>
        <v>19</v>
      </c>
      <c r="AE203" s="80">
        <f t="shared" si="51"/>
        <v>28</v>
      </c>
      <c r="AF203" s="80">
        <f t="shared" si="51"/>
        <v>16</v>
      </c>
      <c r="AG203" s="80">
        <f t="shared" si="51"/>
        <v>10</v>
      </c>
      <c r="AH203" s="80">
        <f t="shared" si="51"/>
        <v>4</v>
      </c>
      <c r="AI203" s="80">
        <f t="shared" si="51"/>
        <v>8</v>
      </c>
      <c r="AJ203" s="141">
        <f t="shared" si="46"/>
        <v>517</v>
      </c>
      <c r="AK203" s="140">
        <f t="shared" si="47"/>
        <v>0.52755102040816326</v>
      </c>
      <c r="AL203" s="140">
        <f t="shared" si="48"/>
        <v>0.97959183673469385</v>
      </c>
      <c r="AM203" s="140">
        <f t="shared" si="49"/>
        <v>0.47244897959183674</v>
      </c>
    </row>
    <row r="204" spans="1:39" ht="15.75" x14ac:dyDescent="0.25">
      <c r="A204" s="194" t="s">
        <v>66</v>
      </c>
      <c r="B204" s="55" t="s">
        <v>79</v>
      </c>
      <c r="C204" s="112">
        <v>28</v>
      </c>
      <c r="D204" s="84">
        <v>26</v>
      </c>
      <c r="E204" s="112">
        <v>16</v>
      </c>
      <c r="F204" s="86">
        <v>0</v>
      </c>
      <c r="G204" s="85">
        <v>11</v>
      </c>
      <c r="H204" s="85">
        <v>15</v>
      </c>
      <c r="I204" s="119">
        <v>3</v>
      </c>
      <c r="J204" s="119">
        <v>3</v>
      </c>
      <c r="K204" s="112">
        <v>4</v>
      </c>
      <c r="L204" s="112">
        <v>4</v>
      </c>
      <c r="M204" s="112">
        <v>4</v>
      </c>
      <c r="N204" s="112">
        <v>4</v>
      </c>
      <c r="O204" s="112">
        <v>26</v>
      </c>
      <c r="P204" s="112">
        <v>3</v>
      </c>
      <c r="Q204" s="112">
        <v>19</v>
      </c>
      <c r="R204" s="112">
        <v>26</v>
      </c>
      <c r="S204" s="112">
        <v>23</v>
      </c>
      <c r="T204" s="112">
        <v>11</v>
      </c>
      <c r="U204" s="112">
        <v>23</v>
      </c>
      <c r="V204" s="112">
        <v>25</v>
      </c>
      <c r="W204" s="112">
        <v>26</v>
      </c>
      <c r="X204" s="112">
        <v>26</v>
      </c>
      <c r="Y204" s="112">
        <v>13</v>
      </c>
      <c r="Z204" s="112">
        <v>13</v>
      </c>
      <c r="AA204" s="112">
        <v>1</v>
      </c>
      <c r="AB204" s="112">
        <v>25</v>
      </c>
      <c r="AC204" s="112">
        <v>25</v>
      </c>
      <c r="AD204" s="112">
        <v>1</v>
      </c>
      <c r="AE204" s="112">
        <v>15</v>
      </c>
      <c r="AF204" s="112">
        <v>16</v>
      </c>
      <c r="AG204" s="112">
        <v>6</v>
      </c>
      <c r="AH204" s="112">
        <v>2</v>
      </c>
      <c r="AI204" s="112">
        <v>6</v>
      </c>
      <c r="AJ204" s="141">
        <f t="shared" si="46"/>
        <v>305</v>
      </c>
      <c r="AK204" s="140">
        <f t="shared" si="47"/>
        <v>0.58653846153846156</v>
      </c>
      <c r="AL204" s="140">
        <f t="shared" si="48"/>
        <v>0.57692307692307687</v>
      </c>
      <c r="AM204" s="140">
        <f t="shared" si="49"/>
        <v>0.41346153846153844</v>
      </c>
    </row>
    <row r="205" spans="1:39" s="51" customFormat="1" ht="15.75" x14ac:dyDescent="0.25">
      <c r="A205" s="195"/>
      <c r="B205" s="55" t="s">
        <v>74</v>
      </c>
      <c r="C205" s="112">
        <v>26</v>
      </c>
      <c r="D205" s="84">
        <v>24</v>
      </c>
      <c r="E205" s="112">
        <v>3</v>
      </c>
      <c r="F205" s="86">
        <v>3</v>
      </c>
      <c r="G205" s="85">
        <v>1</v>
      </c>
      <c r="H205" s="85">
        <v>20</v>
      </c>
      <c r="I205" s="119">
        <v>7</v>
      </c>
      <c r="J205" s="119">
        <v>7</v>
      </c>
      <c r="K205" s="112">
        <v>12</v>
      </c>
      <c r="L205" s="112">
        <v>9</v>
      </c>
      <c r="M205" s="112">
        <v>20</v>
      </c>
      <c r="N205" s="112">
        <v>4</v>
      </c>
      <c r="O205" s="112">
        <v>21</v>
      </c>
      <c r="P205" s="112">
        <v>10</v>
      </c>
      <c r="Q205" s="112">
        <v>11</v>
      </c>
      <c r="R205" s="112">
        <v>21</v>
      </c>
      <c r="S205" s="112">
        <v>18</v>
      </c>
      <c r="T205" s="112">
        <v>6</v>
      </c>
      <c r="U205" s="112">
        <v>18</v>
      </c>
      <c r="V205" s="112">
        <v>13</v>
      </c>
      <c r="W205" s="112">
        <v>20</v>
      </c>
      <c r="X205" s="112">
        <v>23</v>
      </c>
      <c r="Y205" s="112">
        <v>13</v>
      </c>
      <c r="Z205" s="112">
        <v>9</v>
      </c>
      <c r="AA205" s="112">
        <v>8</v>
      </c>
      <c r="AB205" s="112">
        <v>7</v>
      </c>
      <c r="AC205" s="112">
        <v>14</v>
      </c>
      <c r="AD205" s="112">
        <v>10</v>
      </c>
      <c r="AE205" s="112">
        <v>6</v>
      </c>
      <c r="AF205" s="112">
        <v>8</v>
      </c>
      <c r="AG205" s="112">
        <v>3</v>
      </c>
      <c r="AH205" s="112">
        <v>12</v>
      </c>
      <c r="AI205" s="112">
        <v>5</v>
      </c>
      <c r="AJ205" s="141">
        <f t="shared" si="46"/>
        <v>235</v>
      </c>
      <c r="AK205" s="140">
        <f t="shared" si="47"/>
        <v>0.48958333333333331</v>
      </c>
      <c r="AL205" s="140">
        <f t="shared" si="48"/>
        <v>0.83333333333333337</v>
      </c>
      <c r="AM205" s="140">
        <f t="shared" si="49"/>
        <v>0.51041666666666674</v>
      </c>
    </row>
    <row r="206" spans="1:39" s="51" customFormat="1" ht="15.75" x14ac:dyDescent="0.25">
      <c r="A206" s="195"/>
      <c r="B206" s="55" t="s">
        <v>75</v>
      </c>
      <c r="C206" s="112">
        <v>25</v>
      </c>
      <c r="D206" s="84">
        <v>23</v>
      </c>
      <c r="E206" s="112">
        <v>18</v>
      </c>
      <c r="F206" s="86">
        <v>2</v>
      </c>
      <c r="G206" s="85">
        <v>3</v>
      </c>
      <c r="H206" s="85">
        <v>18</v>
      </c>
      <c r="I206" s="119">
        <v>1</v>
      </c>
      <c r="J206" s="119">
        <v>1</v>
      </c>
      <c r="K206" s="112">
        <v>0</v>
      </c>
      <c r="L206" s="112">
        <v>5</v>
      </c>
      <c r="M206" s="112"/>
      <c r="N206" s="112">
        <v>3</v>
      </c>
      <c r="O206" s="112">
        <v>21</v>
      </c>
      <c r="P206" s="112">
        <v>8</v>
      </c>
      <c r="Q206" s="112">
        <v>10</v>
      </c>
      <c r="R206" s="112">
        <v>13</v>
      </c>
      <c r="S206" s="112">
        <v>21</v>
      </c>
      <c r="T206" s="112">
        <v>19</v>
      </c>
      <c r="U206" s="112">
        <v>21</v>
      </c>
      <c r="V206" s="112">
        <v>18</v>
      </c>
      <c r="W206" s="112">
        <v>19</v>
      </c>
      <c r="X206" s="112">
        <v>21</v>
      </c>
      <c r="Y206" s="112">
        <v>1</v>
      </c>
      <c r="Z206" s="112">
        <v>10</v>
      </c>
      <c r="AA206" s="112">
        <v>2</v>
      </c>
      <c r="AB206" s="112">
        <v>16</v>
      </c>
      <c r="AC206" s="112"/>
      <c r="AD206" s="112">
        <v>11</v>
      </c>
      <c r="AE206" s="112">
        <v>12</v>
      </c>
      <c r="AF206" s="112">
        <v>2</v>
      </c>
      <c r="AG206" s="112">
        <v>3</v>
      </c>
      <c r="AH206" s="112"/>
      <c r="AI206" s="112">
        <v>6</v>
      </c>
      <c r="AJ206" s="141">
        <f t="shared" si="46"/>
        <v>213</v>
      </c>
      <c r="AK206" s="140">
        <f t="shared" si="47"/>
        <v>0.46304347826086956</v>
      </c>
      <c r="AL206" s="140">
        <f t="shared" si="48"/>
        <v>0.78260869565217395</v>
      </c>
      <c r="AM206" s="140">
        <f t="shared" si="49"/>
        <v>0.53695652173913044</v>
      </c>
    </row>
    <row r="207" spans="1:39" s="51" customFormat="1" ht="15.75" x14ac:dyDescent="0.25">
      <c r="A207" s="195"/>
      <c r="B207" s="55" t="s">
        <v>76</v>
      </c>
      <c r="C207" s="112">
        <v>28</v>
      </c>
      <c r="D207" s="84">
        <v>26</v>
      </c>
      <c r="E207" s="112">
        <v>20</v>
      </c>
      <c r="F207" s="86">
        <v>0</v>
      </c>
      <c r="G207" s="85">
        <v>0</v>
      </c>
      <c r="H207" s="85">
        <v>26</v>
      </c>
      <c r="I207" s="119">
        <v>0</v>
      </c>
      <c r="J207" s="119">
        <v>0</v>
      </c>
      <c r="K207" s="112">
        <v>4</v>
      </c>
      <c r="L207" s="112">
        <v>7</v>
      </c>
      <c r="M207" s="112">
        <v>4</v>
      </c>
      <c r="N207" s="112">
        <v>7</v>
      </c>
      <c r="O207" s="112">
        <v>25</v>
      </c>
      <c r="P207" s="112">
        <v>3</v>
      </c>
      <c r="Q207" s="112">
        <v>23</v>
      </c>
      <c r="R207" s="112">
        <v>23</v>
      </c>
      <c r="S207" s="112">
        <v>26</v>
      </c>
      <c r="T207" s="112">
        <v>26</v>
      </c>
      <c r="U207" s="112">
        <v>26</v>
      </c>
      <c r="V207" s="112">
        <v>26</v>
      </c>
      <c r="W207" s="112">
        <v>26</v>
      </c>
      <c r="X207" s="112">
        <v>26</v>
      </c>
      <c r="Y207" s="112">
        <v>2</v>
      </c>
      <c r="Z207" s="112">
        <v>24</v>
      </c>
      <c r="AA207" s="112">
        <v>0</v>
      </c>
      <c r="AB207" s="112">
        <v>26</v>
      </c>
      <c r="AC207" s="112">
        <v>16</v>
      </c>
      <c r="AD207" s="112">
        <v>8</v>
      </c>
      <c r="AE207" s="112">
        <v>24</v>
      </c>
      <c r="AF207" s="112">
        <v>9</v>
      </c>
      <c r="AG207" s="112">
        <v>16</v>
      </c>
      <c r="AH207" s="112">
        <v>4</v>
      </c>
      <c r="AI207" s="112">
        <v>21</v>
      </c>
      <c r="AJ207" s="141">
        <f t="shared" si="46"/>
        <v>355</v>
      </c>
      <c r="AK207" s="140">
        <f t="shared" si="47"/>
        <v>0.68269230769230771</v>
      </c>
      <c r="AL207" s="140">
        <f t="shared" si="48"/>
        <v>1</v>
      </c>
      <c r="AM207" s="140">
        <f t="shared" si="49"/>
        <v>0.31730769230769229</v>
      </c>
    </row>
    <row r="208" spans="1:39" s="51" customFormat="1" ht="15.75" x14ac:dyDescent="0.25">
      <c r="A208" s="195"/>
      <c r="B208" s="55" t="s">
        <v>77</v>
      </c>
      <c r="C208" s="112">
        <v>25</v>
      </c>
      <c r="D208" s="84">
        <v>22</v>
      </c>
      <c r="E208" s="112">
        <v>19</v>
      </c>
      <c r="F208" s="86">
        <v>1</v>
      </c>
      <c r="G208" s="85">
        <v>8</v>
      </c>
      <c r="H208" s="85">
        <v>13</v>
      </c>
      <c r="I208" s="119">
        <v>1</v>
      </c>
      <c r="J208" s="119">
        <v>1</v>
      </c>
      <c r="K208" s="112">
        <v>0</v>
      </c>
      <c r="L208" s="112">
        <v>5</v>
      </c>
      <c r="M208" s="112">
        <v>0</v>
      </c>
      <c r="N208" s="112">
        <v>4</v>
      </c>
      <c r="O208" s="112">
        <v>15</v>
      </c>
      <c r="P208" s="112">
        <v>6</v>
      </c>
      <c r="Q208" s="112">
        <v>13</v>
      </c>
      <c r="R208" s="112">
        <v>14</v>
      </c>
      <c r="S208" s="112">
        <v>19</v>
      </c>
      <c r="T208" s="112">
        <v>5</v>
      </c>
      <c r="U208" s="112">
        <v>16</v>
      </c>
      <c r="V208" s="112">
        <v>15</v>
      </c>
      <c r="W208" s="112">
        <v>18</v>
      </c>
      <c r="X208" s="112">
        <v>21</v>
      </c>
      <c r="Y208" s="112">
        <v>3</v>
      </c>
      <c r="Z208" s="112">
        <v>8</v>
      </c>
      <c r="AA208" s="112">
        <v>2</v>
      </c>
      <c r="AB208" s="112">
        <v>13</v>
      </c>
      <c r="AC208" s="112">
        <v>1</v>
      </c>
      <c r="AD208" s="112">
        <v>11</v>
      </c>
      <c r="AE208" s="112">
        <v>3</v>
      </c>
      <c r="AF208" s="112">
        <v>1</v>
      </c>
      <c r="AG208" s="112">
        <v>0</v>
      </c>
      <c r="AH208" s="112">
        <v>8</v>
      </c>
      <c r="AI208" s="112">
        <v>3</v>
      </c>
      <c r="AJ208" s="141">
        <f t="shared" si="46"/>
        <v>180</v>
      </c>
      <c r="AK208" s="140">
        <f t="shared" si="47"/>
        <v>0.40909090909090912</v>
      </c>
      <c r="AL208" s="140">
        <f t="shared" si="48"/>
        <v>0.59090909090909094</v>
      </c>
      <c r="AM208" s="140">
        <f t="shared" si="49"/>
        <v>0.59090909090909083</v>
      </c>
    </row>
    <row r="209" spans="1:39" s="51" customFormat="1" ht="15.75" x14ac:dyDescent="0.25">
      <c r="A209" s="195"/>
      <c r="B209" s="55" t="s">
        <v>78</v>
      </c>
      <c r="C209" s="112">
        <v>23</v>
      </c>
      <c r="D209" s="84">
        <v>17</v>
      </c>
      <c r="E209" s="112">
        <v>10</v>
      </c>
      <c r="F209" s="86">
        <v>1</v>
      </c>
      <c r="G209" s="85">
        <v>2</v>
      </c>
      <c r="H209" s="85">
        <v>14</v>
      </c>
      <c r="I209" s="119">
        <v>6</v>
      </c>
      <c r="J209" s="119">
        <v>5</v>
      </c>
      <c r="K209" s="112">
        <v>0</v>
      </c>
      <c r="L209" s="112">
        <v>0</v>
      </c>
      <c r="M209" s="112">
        <v>0</v>
      </c>
      <c r="N209" s="112">
        <v>0</v>
      </c>
      <c r="O209" s="112">
        <v>17</v>
      </c>
      <c r="P209" s="112">
        <v>6</v>
      </c>
      <c r="Q209" s="112">
        <v>11</v>
      </c>
      <c r="R209" s="112">
        <v>12</v>
      </c>
      <c r="S209" s="112">
        <v>14</v>
      </c>
      <c r="T209" s="112">
        <v>15</v>
      </c>
      <c r="U209" s="112">
        <v>15</v>
      </c>
      <c r="V209" s="112">
        <v>11</v>
      </c>
      <c r="W209" s="112">
        <v>11</v>
      </c>
      <c r="X209" s="112">
        <v>12</v>
      </c>
      <c r="Y209" s="112">
        <v>3</v>
      </c>
      <c r="Z209" s="112">
        <v>12</v>
      </c>
      <c r="AA209" s="112">
        <v>0</v>
      </c>
      <c r="AB209" s="112">
        <v>10</v>
      </c>
      <c r="AC209" s="112">
        <v>11</v>
      </c>
      <c r="AD209" s="112">
        <v>1</v>
      </c>
      <c r="AE209" s="112">
        <v>7</v>
      </c>
      <c r="AF209" s="112">
        <v>8</v>
      </c>
      <c r="AG209" s="112">
        <v>1</v>
      </c>
      <c r="AH209" s="112">
        <v>3</v>
      </c>
      <c r="AI209" s="112">
        <v>1</v>
      </c>
      <c r="AJ209" s="141">
        <f t="shared" si="46"/>
        <v>164</v>
      </c>
      <c r="AK209" s="140">
        <f t="shared" si="47"/>
        <v>0.48235294117647054</v>
      </c>
      <c r="AL209" s="140">
        <f t="shared" si="48"/>
        <v>0.82352941176470584</v>
      </c>
      <c r="AM209" s="140">
        <f t="shared" si="49"/>
        <v>0.51764705882352946</v>
      </c>
    </row>
    <row r="210" spans="1:39" s="51" customFormat="1" ht="15.75" x14ac:dyDescent="0.25">
      <c r="A210" s="195"/>
      <c r="B210" s="55" t="s">
        <v>101</v>
      </c>
      <c r="C210" s="112">
        <v>25</v>
      </c>
      <c r="D210" s="84">
        <v>25</v>
      </c>
      <c r="E210" s="112">
        <v>23</v>
      </c>
      <c r="F210" s="86">
        <v>0</v>
      </c>
      <c r="G210" s="85">
        <v>0</v>
      </c>
      <c r="H210" s="85">
        <v>25</v>
      </c>
      <c r="I210" s="119">
        <v>0</v>
      </c>
      <c r="J210" s="119">
        <v>0</v>
      </c>
      <c r="K210" s="112">
        <v>2</v>
      </c>
      <c r="L210" s="112">
        <v>2</v>
      </c>
      <c r="M210" s="112">
        <v>2</v>
      </c>
      <c r="N210" s="112">
        <v>2</v>
      </c>
      <c r="O210" s="112">
        <v>20</v>
      </c>
      <c r="P210" s="112">
        <v>0</v>
      </c>
      <c r="Q210" s="112">
        <v>21</v>
      </c>
      <c r="R210" s="112">
        <v>23</v>
      </c>
      <c r="S210" s="112">
        <v>20</v>
      </c>
      <c r="T210" s="112">
        <v>25</v>
      </c>
      <c r="U210" s="112">
        <v>25</v>
      </c>
      <c r="V210" s="112">
        <v>25</v>
      </c>
      <c r="W210" s="112">
        <v>25</v>
      </c>
      <c r="X210" s="112">
        <v>25</v>
      </c>
      <c r="Y210" s="112">
        <v>0</v>
      </c>
      <c r="Z210" s="112">
        <v>25</v>
      </c>
      <c r="AA210" s="112">
        <v>2</v>
      </c>
      <c r="AB210" s="112">
        <v>18</v>
      </c>
      <c r="AC210" s="112">
        <v>8</v>
      </c>
      <c r="AD210" s="112">
        <v>14</v>
      </c>
      <c r="AE210" s="112">
        <v>23</v>
      </c>
      <c r="AF210" s="112">
        <v>7</v>
      </c>
      <c r="AG210" s="112">
        <v>14</v>
      </c>
      <c r="AH210" s="112">
        <v>3</v>
      </c>
      <c r="AI210" s="112">
        <v>6</v>
      </c>
      <c r="AJ210" s="141">
        <f t="shared" si="46"/>
        <v>309</v>
      </c>
      <c r="AK210" s="140">
        <f t="shared" si="47"/>
        <v>0.61799999999999999</v>
      </c>
      <c r="AL210" s="140">
        <f t="shared" si="48"/>
        <v>1</v>
      </c>
      <c r="AM210" s="140">
        <f t="shared" si="49"/>
        <v>0.38200000000000001</v>
      </c>
    </row>
    <row r="211" spans="1:39" s="51" customFormat="1" ht="15.75" x14ac:dyDescent="0.25">
      <c r="A211" s="195"/>
      <c r="B211" s="55" t="s">
        <v>102</v>
      </c>
      <c r="C211" s="112">
        <v>26</v>
      </c>
      <c r="D211" s="84">
        <v>22</v>
      </c>
      <c r="E211" s="112">
        <v>26</v>
      </c>
      <c r="F211" s="86">
        <v>2</v>
      </c>
      <c r="G211" s="85">
        <v>3</v>
      </c>
      <c r="H211" s="85">
        <v>17</v>
      </c>
      <c r="I211" s="119">
        <v>0</v>
      </c>
      <c r="J211" s="119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14</v>
      </c>
      <c r="P211" s="112">
        <v>2</v>
      </c>
      <c r="Q211" s="112">
        <v>12</v>
      </c>
      <c r="R211" s="112">
        <v>13</v>
      </c>
      <c r="S211" s="112">
        <v>18</v>
      </c>
      <c r="T211" s="112">
        <v>7</v>
      </c>
      <c r="U211" s="112">
        <v>14</v>
      </c>
      <c r="V211" s="112">
        <v>17</v>
      </c>
      <c r="W211" s="112">
        <v>21</v>
      </c>
      <c r="X211" s="112">
        <v>12</v>
      </c>
      <c r="Y211" s="112">
        <v>11</v>
      </c>
      <c r="Z211" s="112">
        <v>8</v>
      </c>
      <c r="AA211" s="112">
        <v>1</v>
      </c>
      <c r="AB211" s="112">
        <v>13</v>
      </c>
      <c r="AC211" s="112">
        <v>7</v>
      </c>
      <c r="AD211" s="112">
        <v>3</v>
      </c>
      <c r="AE211" s="112">
        <v>12</v>
      </c>
      <c r="AF211" s="112">
        <v>0</v>
      </c>
      <c r="AG211" s="112">
        <v>12</v>
      </c>
      <c r="AH211" s="112">
        <v>1</v>
      </c>
      <c r="AI211" s="112">
        <v>5</v>
      </c>
      <c r="AJ211" s="141">
        <f t="shared" si="46"/>
        <v>189</v>
      </c>
      <c r="AK211" s="140">
        <f t="shared" si="47"/>
        <v>0.42954545454545451</v>
      </c>
      <c r="AL211" s="140">
        <f t="shared" si="48"/>
        <v>0.77272727272727271</v>
      </c>
      <c r="AM211" s="140">
        <f t="shared" si="49"/>
        <v>0.57045454545454555</v>
      </c>
    </row>
    <row r="212" spans="1:39" s="51" customFormat="1" ht="15.75" x14ac:dyDescent="0.25">
      <c r="A212" s="195"/>
      <c r="B212" s="55" t="s">
        <v>103</v>
      </c>
      <c r="C212" s="112">
        <v>21</v>
      </c>
      <c r="D212" s="84">
        <v>19</v>
      </c>
      <c r="E212" s="112">
        <v>17</v>
      </c>
      <c r="F212" s="86">
        <v>0</v>
      </c>
      <c r="G212" s="85">
        <v>2</v>
      </c>
      <c r="H212" s="85">
        <v>17</v>
      </c>
      <c r="I212" s="119">
        <v>6</v>
      </c>
      <c r="J212" s="119">
        <v>6</v>
      </c>
      <c r="K212" s="112">
        <v>3</v>
      </c>
      <c r="L212" s="112">
        <v>3</v>
      </c>
      <c r="M212" s="112">
        <v>3</v>
      </c>
      <c r="N212" s="112">
        <v>3</v>
      </c>
      <c r="O212" s="112">
        <v>13</v>
      </c>
      <c r="P212" s="112">
        <v>4</v>
      </c>
      <c r="Q212" s="112">
        <v>11</v>
      </c>
      <c r="R212" s="112">
        <v>9</v>
      </c>
      <c r="S212" s="112">
        <v>19</v>
      </c>
      <c r="T212" s="112">
        <v>19</v>
      </c>
      <c r="U212" s="112">
        <v>19</v>
      </c>
      <c r="V212" s="112">
        <v>16</v>
      </c>
      <c r="W212" s="112">
        <v>16</v>
      </c>
      <c r="X212" s="112">
        <v>18</v>
      </c>
      <c r="Y212" s="112">
        <v>8</v>
      </c>
      <c r="Z212" s="112">
        <v>9</v>
      </c>
      <c r="AA212" s="112">
        <v>9</v>
      </c>
      <c r="AB212" s="112">
        <v>9</v>
      </c>
      <c r="AC212" s="112">
        <v>6</v>
      </c>
      <c r="AD212" s="112">
        <v>5</v>
      </c>
      <c r="AE212" s="112">
        <v>12</v>
      </c>
      <c r="AF212" s="112">
        <v>3</v>
      </c>
      <c r="AG212" s="112">
        <v>1</v>
      </c>
      <c r="AH212" s="112">
        <v>0</v>
      </c>
      <c r="AI212" s="112">
        <v>14</v>
      </c>
      <c r="AJ212" s="141">
        <f t="shared" si="46"/>
        <v>207</v>
      </c>
      <c r="AK212" s="140">
        <f t="shared" si="47"/>
        <v>0.54473684210526319</v>
      </c>
      <c r="AL212" s="140">
        <f t="shared" si="48"/>
        <v>0.89473684210526316</v>
      </c>
      <c r="AM212" s="140">
        <f t="shared" si="49"/>
        <v>0.45526315789473681</v>
      </c>
    </row>
    <row r="213" spans="1:39" s="51" customFormat="1" ht="15.75" x14ac:dyDescent="0.25">
      <c r="A213" s="195"/>
      <c r="B213" s="55" t="s">
        <v>104</v>
      </c>
      <c r="C213" s="112">
        <v>24</v>
      </c>
      <c r="D213" s="84">
        <v>24</v>
      </c>
      <c r="E213" s="112">
        <v>20</v>
      </c>
      <c r="F213" s="86">
        <v>2</v>
      </c>
      <c r="G213" s="85">
        <v>12</v>
      </c>
      <c r="H213" s="85">
        <v>10</v>
      </c>
      <c r="I213" s="119">
        <v>4</v>
      </c>
      <c r="J213" s="119">
        <v>3</v>
      </c>
      <c r="K213" s="112">
        <v>2</v>
      </c>
      <c r="L213" s="112">
        <v>1</v>
      </c>
      <c r="M213" s="112">
        <v>1</v>
      </c>
      <c r="N213" s="112">
        <v>0</v>
      </c>
      <c r="O213" s="112">
        <v>19</v>
      </c>
      <c r="P213" s="112">
        <v>12</v>
      </c>
      <c r="Q213" s="112">
        <v>3</v>
      </c>
      <c r="R213" s="112">
        <v>10</v>
      </c>
      <c r="S213" s="112">
        <v>9</v>
      </c>
      <c r="T213" s="112">
        <v>14</v>
      </c>
      <c r="U213" s="112">
        <v>18</v>
      </c>
      <c r="V213" s="112">
        <v>14</v>
      </c>
      <c r="W213" s="112">
        <v>20</v>
      </c>
      <c r="X213" s="112">
        <v>19</v>
      </c>
      <c r="Y213" s="112">
        <v>7</v>
      </c>
      <c r="Z213" s="112">
        <v>6</v>
      </c>
      <c r="AA213" s="112">
        <v>12</v>
      </c>
      <c r="AB213" s="112">
        <v>3</v>
      </c>
      <c r="AC213" s="112">
        <v>11</v>
      </c>
      <c r="AD213" s="112">
        <v>2</v>
      </c>
      <c r="AE213" s="112">
        <v>13</v>
      </c>
      <c r="AF213" s="112">
        <v>11</v>
      </c>
      <c r="AG213" s="112">
        <v>2</v>
      </c>
      <c r="AH213" s="112">
        <v>3</v>
      </c>
      <c r="AI213" s="112">
        <v>6</v>
      </c>
      <c r="AJ213" s="141">
        <f t="shared" si="46"/>
        <v>195</v>
      </c>
      <c r="AK213" s="140">
        <f t="shared" si="47"/>
        <v>0.40625</v>
      </c>
      <c r="AL213" s="140">
        <f t="shared" si="48"/>
        <v>0.41666666666666669</v>
      </c>
      <c r="AM213" s="140">
        <f t="shared" si="49"/>
        <v>0.59375</v>
      </c>
    </row>
    <row r="214" spans="1:39" s="51" customFormat="1" ht="15.75" x14ac:dyDescent="0.25">
      <c r="A214" s="195"/>
      <c r="B214" s="55" t="s">
        <v>105</v>
      </c>
      <c r="C214" s="112">
        <v>22</v>
      </c>
      <c r="D214" s="84">
        <v>19</v>
      </c>
      <c r="E214" s="112">
        <v>14</v>
      </c>
      <c r="F214" s="86">
        <v>0</v>
      </c>
      <c r="G214" s="85">
        <v>0</v>
      </c>
      <c r="H214" s="85">
        <v>19</v>
      </c>
      <c r="I214" s="119">
        <v>6</v>
      </c>
      <c r="J214" s="119">
        <v>6</v>
      </c>
      <c r="K214" s="112">
        <v>3</v>
      </c>
      <c r="L214" s="112">
        <v>4</v>
      </c>
      <c r="M214" s="112">
        <v>3</v>
      </c>
      <c r="N214" s="112">
        <v>4</v>
      </c>
      <c r="O214" s="112">
        <v>13</v>
      </c>
      <c r="P214" s="112">
        <v>6</v>
      </c>
      <c r="Q214" s="112">
        <v>12</v>
      </c>
      <c r="R214" s="112">
        <v>14</v>
      </c>
      <c r="S214" s="112">
        <v>18</v>
      </c>
      <c r="T214" s="112">
        <v>13</v>
      </c>
      <c r="U214" s="112">
        <v>15</v>
      </c>
      <c r="V214" s="112">
        <v>12</v>
      </c>
      <c r="W214" s="112">
        <v>15</v>
      </c>
      <c r="X214" s="112">
        <v>18</v>
      </c>
      <c r="Y214" s="112">
        <v>7</v>
      </c>
      <c r="Z214" s="112">
        <v>10</v>
      </c>
      <c r="AA214" s="112">
        <v>7</v>
      </c>
      <c r="AB214" s="112">
        <v>10</v>
      </c>
      <c r="AC214" s="112">
        <v>1</v>
      </c>
      <c r="AD214" s="112">
        <v>18</v>
      </c>
      <c r="AE214" s="112">
        <v>19</v>
      </c>
      <c r="AF214" s="112">
        <v>4</v>
      </c>
      <c r="AG214" s="112">
        <v>15</v>
      </c>
      <c r="AH214" s="112">
        <v>0</v>
      </c>
      <c r="AI214" s="112">
        <v>8</v>
      </c>
      <c r="AJ214" s="141">
        <f t="shared" si="46"/>
        <v>222</v>
      </c>
      <c r="AK214" s="140">
        <f t="shared" si="47"/>
        <v>0.5842105263157894</v>
      </c>
      <c r="AL214" s="140">
        <f t="shared" si="48"/>
        <v>1</v>
      </c>
      <c r="AM214" s="140">
        <f t="shared" si="49"/>
        <v>0.4157894736842106</v>
      </c>
    </row>
    <row r="215" spans="1:39" s="51" customFormat="1" ht="15.75" x14ac:dyDescent="0.25">
      <c r="A215" s="196"/>
      <c r="B215" s="55" t="s">
        <v>106</v>
      </c>
      <c r="C215" s="112">
        <v>26</v>
      </c>
      <c r="D215" s="84">
        <v>24</v>
      </c>
      <c r="E215" s="112">
        <v>24</v>
      </c>
      <c r="F215" s="86">
        <v>0</v>
      </c>
      <c r="G215" s="85">
        <v>1</v>
      </c>
      <c r="H215" s="85">
        <v>23</v>
      </c>
      <c r="I215" s="119">
        <v>0</v>
      </c>
      <c r="J215" s="119">
        <v>0</v>
      </c>
      <c r="K215" s="112">
        <v>4</v>
      </c>
      <c r="L215" s="112">
        <v>1</v>
      </c>
      <c r="M215" s="112">
        <v>4</v>
      </c>
      <c r="N215" s="112">
        <v>1</v>
      </c>
      <c r="O215" s="112">
        <v>23</v>
      </c>
      <c r="P215" s="112">
        <v>4</v>
      </c>
      <c r="Q215" s="112">
        <v>15</v>
      </c>
      <c r="R215" s="112">
        <v>21</v>
      </c>
      <c r="S215" s="112">
        <v>23</v>
      </c>
      <c r="T215" s="112">
        <v>23</v>
      </c>
      <c r="U215" s="112">
        <v>23</v>
      </c>
      <c r="V215" s="112">
        <v>21</v>
      </c>
      <c r="W215" s="112">
        <v>23</v>
      </c>
      <c r="X215" s="112">
        <v>23</v>
      </c>
      <c r="Y215" s="112">
        <v>6</v>
      </c>
      <c r="Z215" s="112">
        <v>17</v>
      </c>
      <c r="AA215" s="112">
        <v>6</v>
      </c>
      <c r="AB215" s="112">
        <v>16</v>
      </c>
      <c r="AC215" s="112">
        <v>10</v>
      </c>
      <c r="AD215" s="112">
        <v>10</v>
      </c>
      <c r="AE215" s="112">
        <v>17</v>
      </c>
      <c r="AF215" s="112">
        <v>16</v>
      </c>
      <c r="AG215" s="112">
        <v>4</v>
      </c>
      <c r="AH215" s="112">
        <v>13</v>
      </c>
      <c r="AI215" s="112">
        <v>8</v>
      </c>
      <c r="AJ215" s="141">
        <f t="shared" si="46"/>
        <v>299</v>
      </c>
      <c r="AK215" s="140">
        <f t="shared" si="47"/>
        <v>0.62291666666666667</v>
      </c>
      <c r="AL215" s="140">
        <f t="shared" si="48"/>
        <v>0.95833333333333337</v>
      </c>
      <c r="AM215" s="140">
        <f t="shared" si="49"/>
        <v>0.37708333333333333</v>
      </c>
    </row>
    <row r="216" spans="1:39" s="51" customFormat="1" ht="15.75" x14ac:dyDescent="0.25">
      <c r="A216" s="63" t="s">
        <v>117</v>
      </c>
      <c r="B216" s="68"/>
      <c r="C216" s="67">
        <f>SUM(C204:C215)</f>
        <v>299</v>
      </c>
      <c r="D216" s="79">
        <f t="shared" ref="D216:AI216" si="52">SUM(D204:D215)</f>
        <v>271</v>
      </c>
      <c r="E216" s="80">
        <f t="shared" si="52"/>
        <v>210</v>
      </c>
      <c r="F216" s="81">
        <f t="shared" si="52"/>
        <v>11</v>
      </c>
      <c r="G216" s="82">
        <f t="shared" si="52"/>
        <v>43</v>
      </c>
      <c r="H216" s="82">
        <f t="shared" si="52"/>
        <v>217</v>
      </c>
      <c r="I216" s="122">
        <f t="shared" si="52"/>
        <v>34</v>
      </c>
      <c r="J216" s="122">
        <f t="shared" si="52"/>
        <v>32</v>
      </c>
      <c r="K216" s="80">
        <f t="shared" si="52"/>
        <v>34</v>
      </c>
      <c r="L216" s="80">
        <f t="shared" si="52"/>
        <v>41</v>
      </c>
      <c r="M216" s="80">
        <f t="shared" si="52"/>
        <v>41</v>
      </c>
      <c r="N216" s="80">
        <f t="shared" si="52"/>
        <v>32</v>
      </c>
      <c r="O216" s="80">
        <f t="shared" si="52"/>
        <v>227</v>
      </c>
      <c r="P216" s="80">
        <f t="shared" si="52"/>
        <v>64</v>
      </c>
      <c r="Q216" s="80">
        <f t="shared" si="52"/>
        <v>161</v>
      </c>
      <c r="R216" s="80">
        <f t="shared" si="52"/>
        <v>199</v>
      </c>
      <c r="S216" s="80">
        <f t="shared" si="52"/>
        <v>228</v>
      </c>
      <c r="T216" s="80">
        <f t="shared" si="52"/>
        <v>183</v>
      </c>
      <c r="U216" s="80">
        <f t="shared" si="52"/>
        <v>233</v>
      </c>
      <c r="V216" s="80">
        <f t="shared" si="52"/>
        <v>213</v>
      </c>
      <c r="W216" s="80">
        <f t="shared" si="52"/>
        <v>240</v>
      </c>
      <c r="X216" s="80">
        <f t="shared" si="52"/>
        <v>244</v>
      </c>
      <c r="Y216" s="80">
        <f t="shared" si="52"/>
        <v>74</v>
      </c>
      <c r="Z216" s="80">
        <f t="shared" si="52"/>
        <v>151</v>
      </c>
      <c r="AA216" s="80">
        <f t="shared" si="52"/>
        <v>50</v>
      </c>
      <c r="AB216" s="80">
        <f t="shared" si="52"/>
        <v>166</v>
      </c>
      <c r="AC216" s="80">
        <f t="shared" si="52"/>
        <v>110</v>
      </c>
      <c r="AD216" s="80">
        <f t="shared" si="52"/>
        <v>94</v>
      </c>
      <c r="AE216" s="80">
        <f t="shared" si="52"/>
        <v>163</v>
      </c>
      <c r="AF216" s="80">
        <f t="shared" si="52"/>
        <v>85</v>
      </c>
      <c r="AG216" s="80">
        <f t="shared" si="52"/>
        <v>77</v>
      </c>
      <c r="AH216" s="80">
        <f t="shared" si="52"/>
        <v>49</v>
      </c>
      <c r="AI216" s="80">
        <f t="shared" si="52"/>
        <v>89</v>
      </c>
      <c r="AJ216" s="141">
        <f t="shared" si="46"/>
        <v>2873</v>
      </c>
      <c r="AK216" s="140">
        <f t="shared" si="47"/>
        <v>0.53007380073800736</v>
      </c>
      <c r="AL216" s="140">
        <f t="shared" si="48"/>
        <v>0.80073800738007384</v>
      </c>
      <c r="AM216" s="140">
        <f t="shared" si="49"/>
        <v>0.46992619926199264</v>
      </c>
    </row>
    <row r="217" spans="1:39" s="54" customFormat="1" ht="15.75" x14ac:dyDescent="0.25">
      <c r="A217" s="194" t="s">
        <v>67</v>
      </c>
      <c r="B217" s="56" t="s">
        <v>79</v>
      </c>
      <c r="C217" s="117">
        <v>27</v>
      </c>
      <c r="D217" s="84">
        <v>24</v>
      </c>
      <c r="E217" s="117">
        <v>16</v>
      </c>
      <c r="F217" s="86">
        <v>0</v>
      </c>
      <c r="G217" s="85">
        <v>0</v>
      </c>
      <c r="H217" s="85">
        <v>24</v>
      </c>
      <c r="I217" s="119">
        <v>6</v>
      </c>
      <c r="J217" s="119">
        <v>6</v>
      </c>
      <c r="K217" s="117">
        <v>4</v>
      </c>
      <c r="L217" s="117">
        <v>1</v>
      </c>
      <c r="M217" s="117">
        <v>4</v>
      </c>
      <c r="N217" s="117">
        <v>1</v>
      </c>
      <c r="O217" s="117">
        <v>20</v>
      </c>
      <c r="P217" s="117">
        <v>6</v>
      </c>
      <c r="Q217" s="117">
        <v>12</v>
      </c>
      <c r="R217" s="117">
        <v>10</v>
      </c>
      <c r="S217" s="117">
        <v>21</v>
      </c>
      <c r="T217" s="117">
        <v>19</v>
      </c>
      <c r="U217" s="117">
        <v>24</v>
      </c>
      <c r="V217" s="117">
        <v>20</v>
      </c>
      <c r="W217" s="117">
        <v>24</v>
      </c>
      <c r="X217" s="117">
        <v>19</v>
      </c>
      <c r="Y217" s="117">
        <v>6</v>
      </c>
      <c r="Z217" s="117">
        <v>18</v>
      </c>
      <c r="AA217" s="117">
        <v>0</v>
      </c>
      <c r="AB217" s="117">
        <v>19</v>
      </c>
      <c r="AC217" s="117">
        <v>14</v>
      </c>
      <c r="AD217" s="117">
        <v>6</v>
      </c>
      <c r="AE217" s="117">
        <v>7</v>
      </c>
      <c r="AF217" s="117">
        <v>3</v>
      </c>
      <c r="AG217" s="117">
        <v>3</v>
      </c>
      <c r="AH217" s="117">
        <v>8</v>
      </c>
      <c r="AI217" s="117">
        <v>8</v>
      </c>
      <c r="AJ217" s="141">
        <f t="shared" si="46"/>
        <v>247</v>
      </c>
      <c r="AK217" s="140">
        <f t="shared" si="47"/>
        <v>0.51458333333333328</v>
      </c>
      <c r="AL217" s="140">
        <f t="shared" si="48"/>
        <v>1</v>
      </c>
      <c r="AM217" s="140">
        <f t="shared" si="49"/>
        <v>0.48541666666666672</v>
      </c>
    </row>
    <row r="218" spans="1:39" s="54" customFormat="1" ht="15.75" x14ac:dyDescent="0.25">
      <c r="A218" s="196"/>
      <c r="B218" s="56" t="s">
        <v>74</v>
      </c>
      <c r="C218" s="117">
        <v>26</v>
      </c>
      <c r="D218" s="84">
        <v>23</v>
      </c>
      <c r="E218" s="117">
        <v>15</v>
      </c>
      <c r="F218" s="86">
        <v>1</v>
      </c>
      <c r="G218" s="85">
        <v>5</v>
      </c>
      <c r="H218" s="85">
        <v>17</v>
      </c>
      <c r="I218" s="119">
        <v>1</v>
      </c>
      <c r="J218" s="119">
        <v>1</v>
      </c>
      <c r="K218" s="117">
        <v>4</v>
      </c>
      <c r="L218" s="117">
        <v>0</v>
      </c>
      <c r="M218" s="117">
        <v>3</v>
      </c>
      <c r="N218" s="117">
        <v>0</v>
      </c>
      <c r="O218" s="117">
        <v>20</v>
      </c>
      <c r="P218" s="117">
        <v>5</v>
      </c>
      <c r="Q218" s="117">
        <v>16</v>
      </c>
      <c r="R218" s="117">
        <v>7</v>
      </c>
      <c r="S218" s="117">
        <v>22</v>
      </c>
      <c r="T218" s="117">
        <v>14</v>
      </c>
      <c r="U218" s="117">
        <v>23</v>
      </c>
      <c r="V218" s="117">
        <v>20</v>
      </c>
      <c r="W218" s="117">
        <v>22</v>
      </c>
      <c r="X218" s="117">
        <v>18</v>
      </c>
      <c r="Y218" s="117">
        <v>4</v>
      </c>
      <c r="Z218" s="117">
        <v>14</v>
      </c>
      <c r="AA218" s="117">
        <v>2</v>
      </c>
      <c r="AB218" s="117">
        <v>16</v>
      </c>
      <c r="AC218" s="117">
        <v>11</v>
      </c>
      <c r="AD218" s="117">
        <v>6</v>
      </c>
      <c r="AE218" s="117">
        <v>6</v>
      </c>
      <c r="AF218" s="117">
        <v>5</v>
      </c>
      <c r="AG218" s="117">
        <v>1</v>
      </c>
      <c r="AH218" s="117">
        <v>0</v>
      </c>
      <c r="AI218" s="117">
        <v>0</v>
      </c>
      <c r="AJ218" s="141">
        <f t="shared" si="46"/>
        <v>212</v>
      </c>
      <c r="AK218" s="140">
        <f t="shared" si="47"/>
        <v>0.46086956521739131</v>
      </c>
      <c r="AL218" s="140">
        <f t="shared" si="48"/>
        <v>0.73913043478260865</v>
      </c>
      <c r="AM218" s="140">
        <f t="shared" si="49"/>
        <v>0.53913043478260869</v>
      </c>
    </row>
    <row r="219" spans="1:39" ht="15.75" x14ac:dyDescent="0.25">
      <c r="A219" s="63" t="s">
        <v>117</v>
      </c>
      <c r="B219" s="68"/>
      <c r="C219" s="67">
        <f>SUM(C217:C218)</f>
        <v>53</v>
      </c>
      <c r="D219" s="79">
        <f t="shared" ref="D219:AI219" si="53">SUM(D217:D218)</f>
        <v>47</v>
      </c>
      <c r="E219" s="80">
        <f t="shared" si="53"/>
        <v>31</v>
      </c>
      <c r="F219" s="81">
        <f t="shared" si="53"/>
        <v>1</v>
      </c>
      <c r="G219" s="82">
        <f t="shared" si="53"/>
        <v>5</v>
      </c>
      <c r="H219" s="82">
        <f t="shared" si="53"/>
        <v>41</v>
      </c>
      <c r="I219" s="122">
        <f t="shared" si="53"/>
        <v>7</v>
      </c>
      <c r="J219" s="122">
        <f t="shared" si="53"/>
        <v>7</v>
      </c>
      <c r="K219" s="80">
        <f t="shared" si="53"/>
        <v>8</v>
      </c>
      <c r="L219" s="80">
        <f t="shared" si="53"/>
        <v>1</v>
      </c>
      <c r="M219" s="80">
        <f t="shared" si="53"/>
        <v>7</v>
      </c>
      <c r="N219" s="80">
        <f t="shared" si="53"/>
        <v>1</v>
      </c>
      <c r="O219" s="80">
        <f t="shared" si="53"/>
        <v>40</v>
      </c>
      <c r="P219" s="80">
        <f t="shared" si="53"/>
        <v>11</v>
      </c>
      <c r="Q219" s="80">
        <f t="shared" si="53"/>
        <v>28</v>
      </c>
      <c r="R219" s="80">
        <f t="shared" si="53"/>
        <v>17</v>
      </c>
      <c r="S219" s="80">
        <f t="shared" si="53"/>
        <v>43</v>
      </c>
      <c r="T219" s="80">
        <f t="shared" si="53"/>
        <v>33</v>
      </c>
      <c r="U219" s="80">
        <f t="shared" si="53"/>
        <v>47</v>
      </c>
      <c r="V219" s="80">
        <f t="shared" si="53"/>
        <v>40</v>
      </c>
      <c r="W219" s="80">
        <f t="shared" si="53"/>
        <v>46</v>
      </c>
      <c r="X219" s="80">
        <f t="shared" si="53"/>
        <v>37</v>
      </c>
      <c r="Y219" s="80">
        <f t="shared" si="53"/>
        <v>10</v>
      </c>
      <c r="Z219" s="80">
        <f t="shared" si="53"/>
        <v>32</v>
      </c>
      <c r="AA219" s="80">
        <f t="shared" si="53"/>
        <v>2</v>
      </c>
      <c r="AB219" s="80">
        <f t="shared" si="53"/>
        <v>35</v>
      </c>
      <c r="AC219" s="80">
        <f t="shared" si="53"/>
        <v>25</v>
      </c>
      <c r="AD219" s="80">
        <f t="shared" si="53"/>
        <v>12</v>
      </c>
      <c r="AE219" s="80">
        <f t="shared" si="53"/>
        <v>13</v>
      </c>
      <c r="AF219" s="80">
        <f t="shared" si="53"/>
        <v>8</v>
      </c>
      <c r="AG219" s="80">
        <f t="shared" si="53"/>
        <v>4</v>
      </c>
      <c r="AH219" s="80">
        <f t="shared" si="53"/>
        <v>8</v>
      </c>
      <c r="AI219" s="80">
        <f t="shared" si="53"/>
        <v>8</v>
      </c>
      <c r="AJ219" s="141">
        <f t="shared" si="46"/>
        <v>459</v>
      </c>
      <c r="AK219" s="140">
        <f t="shared" si="47"/>
        <v>0.48829787234042554</v>
      </c>
      <c r="AL219" s="140">
        <f t="shared" si="48"/>
        <v>0.87234042553191493</v>
      </c>
      <c r="AM219" s="140">
        <f t="shared" si="49"/>
        <v>0.51170212765957446</v>
      </c>
    </row>
    <row r="220" spans="1:39" ht="15.75" x14ac:dyDescent="0.25">
      <c r="A220" s="224" t="s">
        <v>111</v>
      </c>
      <c r="B220" s="57" t="s">
        <v>112</v>
      </c>
      <c r="C220" s="117">
        <v>27</v>
      </c>
      <c r="D220" s="84">
        <v>26</v>
      </c>
      <c r="E220" s="117">
        <v>19</v>
      </c>
      <c r="F220" s="86">
        <v>0</v>
      </c>
      <c r="G220" s="85">
        <v>2</v>
      </c>
      <c r="H220" s="85">
        <v>24</v>
      </c>
      <c r="I220" s="119">
        <v>1</v>
      </c>
      <c r="J220" s="119">
        <v>1</v>
      </c>
      <c r="K220" s="117">
        <v>9</v>
      </c>
      <c r="L220" s="117">
        <v>0</v>
      </c>
      <c r="M220" s="117">
        <v>9</v>
      </c>
      <c r="N220" s="117">
        <v>0</v>
      </c>
      <c r="O220" s="117">
        <v>26</v>
      </c>
      <c r="P220" s="117">
        <v>6</v>
      </c>
      <c r="Q220" s="117">
        <v>20</v>
      </c>
      <c r="R220" s="117">
        <v>25</v>
      </c>
      <c r="S220" s="117">
        <v>25</v>
      </c>
      <c r="T220" s="117">
        <v>17</v>
      </c>
      <c r="U220" s="117">
        <v>20</v>
      </c>
      <c r="V220" s="117">
        <v>18</v>
      </c>
      <c r="W220" s="117">
        <v>23</v>
      </c>
      <c r="X220" s="117">
        <v>25</v>
      </c>
      <c r="Y220" s="117">
        <v>11</v>
      </c>
      <c r="Z220" s="117">
        <v>13</v>
      </c>
      <c r="AA220" s="117">
        <v>12</v>
      </c>
      <c r="AB220" s="117">
        <v>13</v>
      </c>
      <c r="AC220" s="117">
        <v>8</v>
      </c>
      <c r="AD220" s="117">
        <v>7</v>
      </c>
      <c r="AE220" s="117">
        <v>14</v>
      </c>
      <c r="AF220" s="117">
        <v>13</v>
      </c>
      <c r="AG220" s="117">
        <v>2</v>
      </c>
      <c r="AH220" s="117">
        <v>0</v>
      </c>
      <c r="AI220" s="117">
        <v>0</v>
      </c>
      <c r="AJ220" s="141">
        <f t="shared" si="46"/>
        <v>272</v>
      </c>
      <c r="AK220" s="140">
        <f t="shared" si="47"/>
        <v>0.52307692307692311</v>
      </c>
      <c r="AL220" s="140">
        <f t="shared" si="48"/>
        <v>0.92307692307692313</v>
      </c>
      <c r="AM220" s="140">
        <f t="shared" si="49"/>
        <v>0.47692307692307689</v>
      </c>
    </row>
    <row r="221" spans="1:39" ht="15.75" x14ac:dyDescent="0.25">
      <c r="A221" s="225"/>
      <c r="B221" s="57" t="s">
        <v>113</v>
      </c>
      <c r="C221" s="117">
        <v>28</v>
      </c>
      <c r="D221" s="84">
        <v>25</v>
      </c>
      <c r="E221" s="117">
        <v>9</v>
      </c>
      <c r="F221" s="86">
        <v>1</v>
      </c>
      <c r="G221" s="85">
        <v>3</v>
      </c>
      <c r="H221" s="85">
        <v>21</v>
      </c>
      <c r="I221" s="119">
        <v>1</v>
      </c>
      <c r="J221" s="119">
        <v>0</v>
      </c>
      <c r="K221" s="117">
        <v>3</v>
      </c>
      <c r="L221" s="117">
        <v>0</v>
      </c>
      <c r="M221" s="117">
        <v>3</v>
      </c>
      <c r="N221" s="117">
        <v>0</v>
      </c>
      <c r="O221" s="117">
        <v>24</v>
      </c>
      <c r="P221" s="117">
        <v>6</v>
      </c>
      <c r="Q221" s="117">
        <v>18</v>
      </c>
      <c r="R221" s="117">
        <v>15</v>
      </c>
      <c r="S221" s="117">
        <v>21</v>
      </c>
      <c r="T221" s="117">
        <v>24</v>
      </c>
      <c r="U221" s="117">
        <v>23</v>
      </c>
      <c r="V221" s="117">
        <v>22</v>
      </c>
      <c r="W221" s="117">
        <v>24</v>
      </c>
      <c r="X221" s="117">
        <v>14</v>
      </c>
      <c r="Y221" s="117">
        <v>7</v>
      </c>
      <c r="Z221" s="117">
        <v>10</v>
      </c>
      <c r="AA221" s="117">
        <v>11</v>
      </c>
      <c r="AB221" s="117">
        <v>1</v>
      </c>
      <c r="AC221" s="117">
        <v>8</v>
      </c>
      <c r="AD221" s="117">
        <v>4</v>
      </c>
      <c r="AE221" s="117">
        <v>3</v>
      </c>
      <c r="AF221" s="117" t="s">
        <v>124</v>
      </c>
      <c r="AG221" s="117">
        <v>2</v>
      </c>
      <c r="AH221" s="117">
        <v>0</v>
      </c>
      <c r="AI221" s="117">
        <v>13</v>
      </c>
      <c r="AJ221" s="141">
        <f t="shared" si="46"/>
        <v>226</v>
      </c>
      <c r="AK221" s="140">
        <f t="shared" si="47"/>
        <v>0.45200000000000001</v>
      </c>
      <c r="AL221" s="140">
        <f t="shared" si="48"/>
        <v>0.84</v>
      </c>
      <c r="AM221" s="140">
        <f t="shared" si="49"/>
        <v>0.54800000000000004</v>
      </c>
    </row>
    <row r="222" spans="1:39" ht="15.75" x14ac:dyDescent="0.25">
      <c r="A222" s="225"/>
      <c r="B222" s="57" t="s">
        <v>114</v>
      </c>
      <c r="C222" s="117">
        <v>28</v>
      </c>
      <c r="D222" s="84">
        <v>28</v>
      </c>
      <c r="E222" s="117">
        <v>20</v>
      </c>
      <c r="F222" s="86">
        <v>0</v>
      </c>
      <c r="G222" s="85">
        <v>0</v>
      </c>
      <c r="H222" s="85">
        <v>28</v>
      </c>
      <c r="I222" s="119">
        <v>1</v>
      </c>
      <c r="J222" s="119">
        <v>1</v>
      </c>
      <c r="K222" s="117">
        <v>10</v>
      </c>
      <c r="L222" s="117">
        <v>0</v>
      </c>
      <c r="M222" s="117">
        <v>10</v>
      </c>
      <c r="N222" s="117">
        <v>0</v>
      </c>
      <c r="O222" s="117">
        <v>26</v>
      </c>
      <c r="P222" s="117">
        <v>7</v>
      </c>
      <c r="Q222" s="117">
        <v>21</v>
      </c>
      <c r="R222" s="117">
        <v>26</v>
      </c>
      <c r="S222" s="117">
        <v>27</v>
      </c>
      <c r="T222" s="117">
        <v>25</v>
      </c>
      <c r="U222" s="117">
        <v>27</v>
      </c>
      <c r="V222" s="117">
        <v>27</v>
      </c>
      <c r="W222" s="117">
        <v>27</v>
      </c>
      <c r="X222" s="117">
        <v>28</v>
      </c>
      <c r="Y222" s="117">
        <v>5</v>
      </c>
      <c r="Z222" s="117">
        <v>16</v>
      </c>
      <c r="AA222" s="117">
        <v>1</v>
      </c>
      <c r="AB222" s="117">
        <v>23</v>
      </c>
      <c r="AC222" s="117">
        <v>8</v>
      </c>
      <c r="AD222" s="117">
        <v>7</v>
      </c>
      <c r="AE222" s="117">
        <v>17</v>
      </c>
      <c r="AF222" s="117">
        <v>15</v>
      </c>
      <c r="AG222" s="117">
        <v>0</v>
      </c>
      <c r="AH222" s="117">
        <v>0</v>
      </c>
      <c r="AI222" s="117">
        <v>0</v>
      </c>
      <c r="AJ222" s="141">
        <f t="shared" si="46"/>
        <v>307</v>
      </c>
      <c r="AK222" s="140">
        <f t="shared" si="47"/>
        <v>0.54821428571428565</v>
      </c>
      <c r="AL222" s="140">
        <f t="shared" si="48"/>
        <v>1</v>
      </c>
      <c r="AM222" s="140">
        <f t="shared" si="49"/>
        <v>0.45178571428571435</v>
      </c>
    </row>
    <row r="223" spans="1:39" ht="15.75" x14ac:dyDescent="0.25">
      <c r="A223" s="225"/>
      <c r="B223" s="57" t="s">
        <v>115</v>
      </c>
      <c r="C223" s="127">
        <v>27</v>
      </c>
      <c r="D223" s="128">
        <v>22</v>
      </c>
      <c r="E223" s="127">
        <v>14</v>
      </c>
      <c r="F223" s="130">
        <v>0</v>
      </c>
      <c r="G223" s="129">
        <v>2</v>
      </c>
      <c r="H223" s="129">
        <v>20</v>
      </c>
      <c r="I223" s="131">
        <v>2</v>
      </c>
      <c r="J223" s="131">
        <v>1</v>
      </c>
      <c r="K223" s="127">
        <v>11</v>
      </c>
      <c r="L223" s="117">
        <v>0</v>
      </c>
      <c r="M223" s="127">
        <v>10</v>
      </c>
      <c r="N223" s="117">
        <v>0</v>
      </c>
      <c r="O223" s="127">
        <v>22</v>
      </c>
      <c r="P223" s="127">
        <v>13</v>
      </c>
      <c r="Q223" s="127">
        <v>8</v>
      </c>
      <c r="R223" s="127">
        <v>15</v>
      </c>
      <c r="S223" s="127">
        <v>18</v>
      </c>
      <c r="T223" s="127">
        <v>12</v>
      </c>
      <c r="U223" s="127">
        <v>20</v>
      </c>
      <c r="V223" s="127">
        <v>22</v>
      </c>
      <c r="W223" s="127">
        <v>22</v>
      </c>
      <c r="X223" s="127">
        <v>18</v>
      </c>
      <c r="Y223" s="127">
        <v>3</v>
      </c>
      <c r="Z223" s="127">
        <v>9</v>
      </c>
      <c r="AA223" s="127">
        <v>3</v>
      </c>
      <c r="AB223" s="127">
        <v>16</v>
      </c>
      <c r="AC223" s="127">
        <v>15</v>
      </c>
      <c r="AD223" s="127">
        <v>0</v>
      </c>
      <c r="AE223" s="127">
        <v>11</v>
      </c>
      <c r="AF223" s="127">
        <v>6</v>
      </c>
      <c r="AG223" s="127">
        <v>0</v>
      </c>
      <c r="AH223" s="127">
        <v>1</v>
      </c>
      <c r="AI223" s="127">
        <v>12</v>
      </c>
      <c r="AJ223" s="141">
        <f t="shared" si="46"/>
        <v>224</v>
      </c>
      <c r="AK223" s="140">
        <f t="shared" si="47"/>
        <v>0.50909090909090904</v>
      </c>
      <c r="AL223" s="140">
        <f t="shared" si="48"/>
        <v>0.90909090909090906</v>
      </c>
      <c r="AM223" s="140">
        <f t="shared" si="49"/>
        <v>0.49090909090909096</v>
      </c>
    </row>
    <row r="224" spans="1:39" ht="15.75" x14ac:dyDescent="0.25">
      <c r="A224" s="225"/>
      <c r="B224" s="57" t="s">
        <v>116</v>
      </c>
      <c r="C224" s="117">
        <v>27</v>
      </c>
      <c r="D224" s="84">
        <v>23</v>
      </c>
      <c r="E224" s="117">
        <v>22</v>
      </c>
      <c r="F224" s="86">
        <v>2</v>
      </c>
      <c r="G224" s="85">
        <v>12</v>
      </c>
      <c r="H224" s="85">
        <v>9</v>
      </c>
      <c r="I224" s="119">
        <v>6</v>
      </c>
      <c r="J224" s="119">
        <v>5</v>
      </c>
      <c r="K224" s="117">
        <v>4</v>
      </c>
      <c r="L224" s="117">
        <v>0</v>
      </c>
      <c r="M224" s="117">
        <v>2</v>
      </c>
      <c r="N224" s="117">
        <v>0</v>
      </c>
      <c r="O224" s="117">
        <v>17</v>
      </c>
      <c r="P224" s="117">
        <v>9</v>
      </c>
      <c r="Q224" s="117">
        <v>12</v>
      </c>
      <c r="R224" s="117">
        <v>6</v>
      </c>
      <c r="S224" s="117">
        <v>23</v>
      </c>
      <c r="T224" s="117">
        <v>14</v>
      </c>
      <c r="U224" s="117">
        <v>21</v>
      </c>
      <c r="V224" s="117">
        <v>20</v>
      </c>
      <c r="W224" s="117">
        <v>22</v>
      </c>
      <c r="X224" s="117">
        <v>11</v>
      </c>
      <c r="Y224" s="117">
        <v>2</v>
      </c>
      <c r="Z224" s="117">
        <v>6</v>
      </c>
      <c r="AA224" s="117">
        <v>6</v>
      </c>
      <c r="AB224" s="117">
        <v>4</v>
      </c>
      <c r="AC224" s="117">
        <v>2</v>
      </c>
      <c r="AD224" s="117">
        <v>0</v>
      </c>
      <c r="AE224" s="117">
        <v>3</v>
      </c>
      <c r="AF224" s="117">
        <v>2</v>
      </c>
      <c r="AG224" s="117">
        <v>0</v>
      </c>
      <c r="AH224" s="117">
        <v>0</v>
      </c>
      <c r="AI224" s="117">
        <v>0</v>
      </c>
      <c r="AJ224" s="141">
        <f t="shared" si="46"/>
        <v>163</v>
      </c>
      <c r="AK224" s="140">
        <f t="shared" si="47"/>
        <v>0.35434782608695653</v>
      </c>
      <c r="AL224" s="140">
        <f t="shared" si="48"/>
        <v>0.39130434782608697</v>
      </c>
      <c r="AM224" s="140">
        <f t="shared" si="49"/>
        <v>0.64565217391304341</v>
      </c>
    </row>
    <row r="225" spans="1:39" ht="15.75" x14ac:dyDescent="0.25">
      <c r="A225" s="64" t="s">
        <v>117</v>
      </c>
      <c r="B225" s="69"/>
      <c r="C225" s="67">
        <f>SUM(C220:C224)</f>
        <v>137</v>
      </c>
      <c r="D225" s="79">
        <f t="shared" ref="D225:AI225" si="54">SUM(D220:D224)</f>
        <v>124</v>
      </c>
      <c r="E225" s="80">
        <f t="shared" si="54"/>
        <v>84</v>
      </c>
      <c r="F225" s="81">
        <f t="shared" si="54"/>
        <v>3</v>
      </c>
      <c r="G225" s="82">
        <f t="shared" si="54"/>
        <v>19</v>
      </c>
      <c r="H225" s="82">
        <f t="shared" si="54"/>
        <v>102</v>
      </c>
      <c r="I225" s="122">
        <f t="shared" si="54"/>
        <v>11</v>
      </c>
      <c r="J225" s="122">
        <f t="shared" si="54"/>
        <v>8</v>
      </c>
      <c r="K225" s="80">
        <f t="shared" si="54"/>
        <v>37</v>
      </c>
      <c r="L225" s="80">
        <f t="shared" si="54"/>
        <v>0</v>
      </c>
      <c r="M225" s="80">
        <f t="shared" si="54"/>
        <v>34</v>
      </c>
      <c r="N225" s="80">
        <f t="shared" si="54"/>
        <v>0</v>
      </c>
      <c r="O225" s="80">
        <f t="shared" si="54"/>
        <v>115</v>
      </c>
      <c r="P225" s="80">
        <f t="shared" si="54"/>
        <v>41</v>
      </c>
      <c r="Q225" s="80">
        <f t="shared" si="54"/>
        <v>79</v>
      </c>
      <c r="R225" s="80">
        <f t="shared" si="54"/>
        <v>87</v>
      </c>
      <c r="S225" s="80">
        <f t="shared" si="54"/>
        <v>114</v>
      </c>
      <c r="T225" s="80">
        <f t="shared" si="54"/>
        <v>92</v>
      </c>
      <c r="U225" s="80">
        <f t="shared" si="54"/>
        <v>111</v>
      </c>
      <c r="V225" s="80">
        <f t="shared" si="54"/>
        <v>109</v>
      </c>
      <c r="W225" s="80">
        <f t="shared" si="54"/>
        <v>118</v>
      </c>
      <c r="X225" s="80">
        <f t="shared" si="54"/>
        <v>96</v>
      </c>
      <c r="Y225" s="80">
        <f t="shared" si="54"/>
        <v>28</v>
      </c>
      <c r="Z225" s="80">
        <f t="shared" si="54"/>
        <v>54</v>
      </c>
      <c r="AA225" s="80">
        <f t="shared" si="54"/>
        <v>33</v>
      </c>
      <c r="AB225" s="80">
        <f t="shared" si="54"/>
        <v>57</v>
      </c>
      <c r="AC225" s="80">
        <f t="shared" si="54"/>
        <v>41</v>
      </c>
      <c r="AD225" s="80">
        <f t="shared" si="54"/>
        <v>18</v>
      </c>
      <c r="AE225" s="80">
        <f t="shared" si="54"/>
        <v>48</v>
      </c>
      <c r="AF225" s="80">
        <f t="shared" si="54"/>
        <v>36</v>
      </c>
      <c r="AG225" s="80">
        <f t="shared" si="54"/>
        <v>4</v>
      </c>
      <c r="AH225" s="80">
        <f t="shared" si="54"/>
        <v>1</v>
      </c>
      <c r="AI225" s="80">
        <f t="shared" si="54"/>
        <v>25</v>
      </c>
      <c r="AJ225" s="141">
        <f t="shared" si="46"/>
        <v>1192</v>
      </c>
      <c r="AK225" s="140">
        <f t="shared" si="47"/>
        <v>0.48064516129032259</v>
      </c>
      <c r="AL225" s="140">
        <f t="shared" si="48"/>
        <v>0.82258064516129037</v>
      </c>
      <c r="AM225" s="140">
        <f t="shared" si="49"/>
        <v>0.51935483870967736</v>
      </c>
    </row>
    <row r="226" spans="1:39" ht="26.25" x14ac:dyDescent="0.4">
      <c r="A226" s="199" t="s">
        <v>119</v>
      </c>
      <c r="B226" s="200"/>
      <c r="C226" s="58">
        <f>SUM(C225,C219,C216,C203,C200,C193,C176,C169,C162,C154,C148,C144,C139,C130,C122,C119,C115,C111,C106,C101,C96,C89,C84,C77,C72,C67,C62,C57,C53,C48,C43,C38,C34,C31,C27,C23,C18,C15,C12)</f>
        <v>4338</v>
      </c>
      <c r="D226" s="58">
        <f t="shared" ref="D226:AI226" si="55">SUM(D225,D219,D216,D203,D200,D193,D176,D169,D162,D154,D148,D144,D139,D130,D122,D119,D115,D111,D106,D101,D96,D89,D84,D77,D72,D67,D62,D57,D53,D48,D43,D38,D34,D31,D27,D23,D18,D15,D12)</f>
        <v>4008</v>
      </c>
      <c r="E226" s="58">
        <f t="shared" si="55"/>
        <v>2826</v>
      </c>
      <c r="F226" s="58">
        <f t="shared" si="55"/>
        <v>168</v>
      </c>
      <c r="G226" s="58">
        <f t="shared" si="55"/>
        <v>501</v>
      </c>
      <c r="H226" s="58">
        <f t="shared" si="55"/>
        <v>3339</v>
      </c>
      <c r="I226" s="58">
        <f t="shared" si="55"/>
        <v>544</v>
      </c>
      <c r="J226" s="58">
        <f t="shared" si="55"/>
        <v>474</v>
      </c>
      <c r="K226" s="58">
        <f t="shared" si="55"/>
        <v>675</v>
      </c>
      <c r="L226" s="58">
        <f t="shared" si="55"/>
        <v>629</v>
      </c>
      <c r="M226" s="58">
        <f t="shared" si="55"/>
        <v>542</v>
      </c>
      <c r="N226" s="58">
        <f t="shared" si="55"/>
        <v>554</v>
      </c>
      <c r="O226" s="58">
        <f t="shared" si="55"/>
        <v>3539</v>
      </c>
      <c r="P226" s="58">
        <f t="shared" si="55"/>
        <v>970</v>
      </c>
      <c r="Q226" s="58">
        <f t="shared" si="55"/>
        <v>2566</v>
      </c>
      <c r="R226" s="58">
        <f t="shared" si="55"/>
        <v>2484</v>
      </c>
      <c r="S226" s="58">
        <f t="shared" si="55"/>
        <v>3557</v>
      </c>
      <c r="T226" s="58">
        <f t="shared" si="55"/>
        <v>2927</v>
      </c>
      <c r="U226" s="58">
        <f t="shared" si="55"/>
        <v>3545</v>
      </c>
      <c r="V226" s="58">
        <f t="shared" si="55"/>
        <v>3174</v>
      </c>
      <c r="W226" s="58">
        <f t="shared" si="55"/>
        <v>3608</v>
      </c>
      <c r="X226" s="58">
        <f t="shared" si="55"/>
        <v>3134</v>
      </c>
      <c r="Y226" s="58">
        <f t="shared" si="55"/>
        <v>941</v>
      </c>
      <c r="Z226" s="58">
        <f t="shared" si="55"/>
        <v>2286</v>
      </c>
      <c r="AA226" s="58">
        <f t="shared" si="55"/>
        <v>739</v>
      </c>
      <c r="AB226" s="58">
        <f t="shared" si="55"/>
        <v>2343</v>
      </c>
      <c r="AC226" s="58">
        <f t="shared" si="55"/>
        <v>1562</v>
      </c>
      <c r="AD226" s="58">
        <f t="shared" si="55"/>
        <v>1071</v>
      </c>
      <c r="AE226" s="58">
        <f t="shared" si="55"/>
        <v>2186</v>
      </c>
      <c r="AF226" s="58">
        <f t="shared" si="55"/>
        <v>1163</v>
      </c>
      <c r="AG226" s="58">
        <f t="shared" si="55"/>
        <v>748</v>
      </c>
      <c r="AH226" s="58">
        <f t="shared" si="55"/>
        <v>507</v>
      </c>
      <c r="AI226" s="58">
        <f t="shared" si="55"/>
        <v>1298</v>
      </c>
      <c r="AJ226" s="141">
        <f t="shared" si="46"/>
        <v>40809</v>
      </c>
      <c r="AK226" s="140">
        <f t="shared" si="47"/>
        <v>0.50909431137724548</v>
      </c>
      <c r="AL226" s="140">
        <f t="shared" si="48"/>
        <v>0.83308383233532934</v>
      </c>
      <c r="AM226" s="140">
        <f t="shared" si="49"/>
        <v>0.49090568862275452</v>
      </c>
    </row>
    <row r="227" spans="1:39" ht="26.25" x14ac:dyDescent="0.4">
      <c r="A227" s="201" t="s">
        <v>120</v>
      </c>
      <c r="B227" s="202"/>
      <c r="C227" s="59">
        <f>C12+C15+C18+C23</f>
        <v>341</v>
      </c>
      <c r="D227" s="59">
        <f t="shared" ref="D227:AI227" si="56">D12+D15+D18+D23</f>
        <v>316</v>
      </c>
      <c r="E227" s="59">
        <f t="shared" si="56"/>
        <v>306</v>
      </c>
      <c r="F227" s="59">
        <f t="shared" si="56"/>
        <v>1</v>
      </c>
      <c r="G227" s="59">
        <f t="shared" si="56"/>
        <v>15</v>
      </c>
      <c r="H227" s="59">
        <f t="shared" si="56"/>
        <v>300</v>
      </c>
      <c r="I227" s="59">
        <f t="shared" si="56"/>
        <v>4</v>
      </c>
      <c r="J227" s="59">
        <f t="shared" si="56"/>
        <v>4</v>
      </c>
      <c r="K227" s="59">
        <f t="shared" si="56"/>
        <v>19</v>
      </c>
      <c r="L227" s="59">
        <f t="shared" si="56"/>
        <v>16</v>
      </c>
      <c r="M227" s="59">
        <f t="shared" si="56"/>
        <v>15</v>
      </c>
      <c r="N227" s="59">
        <f t="shared" si="56"/>
        <v>13</v>
      </c>
      <c r="O227" s="59">
        <f t="shared" si="56"/>
        <v>296</v>
      </c>
      <c r="P227" s="59">
        <f t="shared" si="56"/>
        <v>65</v>
      </c>
      <c r="Q227" s="59">
        <f t="shared" si="56"/>
        <v>220</v>
      </c>
      <c r="R227" s="59">
        <f t="shared" si="56"/>
        <v>167</v>
      </c>
      <c r="S227" s="59">
        <f t="shared" si="56"/>
        <v>274</v>
      </c>
      <c r="T227" s="59">
        <f t="shared" si="56"/>
        <v>214</v>
      </c>
      <c r="U227" s="59">
        <f t="shared" si="56"/>
        <v>305</v>
      </c>
      <c r="V227" s="59">
        <f t="shared" si="56"/>
        <v>256</v>
      </c>
      <c r="W227" s="59">
        <f t="shared" si="56"/>
        <v>299</v>
      </c>
      <c r="X227" s="59">
        <f t="shared" si="56"/>
        <v>239</v>
      </c>
      <c r="Y227" s="59">
        <f t="shared" si="56"/>
        <v>69</v>
      </c>
      <c r="Z227" s="59">
        <f t="shared" si="56"/>
        <v>191</v>
      </c>
      <c r="AA227" s="59">
        <f t="shared" si="56"/>
        <v>62</v>
      </c>
      <c r="AB227" s="59">
        <f t="shared" si="56"/>
        <v>140</v>
      </c>
      <c r="AC227" s="59">
        <f t="shared" si="56"/>
        <v>137</v>
      </c>
      <c r="AD227" s="59">
        <f t="shared" si="56"/>
        <v>89</v>
      </c>
      <c r="AE227" s="59">
        <f t="shared" si="56"/>
        <v>208</v>
      </c>
      <c r="AF227" s="59">
        <f t="shared" si="56"/>
        <v>139</v>
      </c>
      <c r="AG227" s="59">
        <f t="shared" si="56"/>
        <v>69</v>
      </c>
      <c r="AH227" s="59">
        <f t="shared" si="56"/>
        <v>41</v>
      </c>
      <c r="AI227" s="59">
        <f t="shared" si="56"/>
        <v>211</v>
      </c>
      <c r="AJ227" s="141">
        <f t="shared" si="46"/>
        <v>3395</v>
      </c>
      <c r="AK227" s="140">
        <f t="shared" si="47"/>
        <v>0.53718354430379744</v>
      </c>
      <c r="AL227" s="140">
        <f t="shared" si="48"/>
        <v>0.94936708860759489</v>
      </c>
      <c r="AM227" s="140">
        <f t="shared" si="49"/>
        <v>0.46281645569620256</v>
      </c>
    </row>
    <row r="228" spans="1:39" ht="26.25" x14ac:dyDescent="0.4">
      <c r="A228" s="203" t="s">
        <v>121</v>
      </c>
      <c r="B228" s="204"/>
      <c r="C228" s="60">
        <f>C27+C31+C34</f>
        <v>201</v>
      </c>
      <c r="D228" s="60">
        <f t="shared" ref="D228:AI228" si="57">D27+D31+D34</f>
        <v>198</v>
      </c>
      <c r="E228" s="60">
        <f t="shared" si="57"/>
        <v>178</v>
      </c>
      <c r="F228" s="60">
        <f t="shared" si="57"/>
        <v>1</v>
      </c>
      <c r="G228" s="60">
        <f t="shared" si="57"/>
        <v>2</v>
      </c>
      <c r="H228" s="60">
        <f t="shared" si="57"/>
        <v>195</v>
      </c>
      <c r="I228" s="60">
        <f t="shared" si="57"/>
        <v>12</v>
      </c>
      <c r="J228" s="60">
        <f t="shared" si="57"/>
        <v>12</v>
      </c>
      <c r="K228" s="60">
        <f t="shared" si="57"/>
        <v>26</v>
      </c>
      <c r="L228" s="60">
        <f t="shared" si="57"/>
        <v>27</v>
      </c>
      <c r="M228" s="60">
        <f t="shared" si="57"/>
        <v>22</v>
      </c>
      <c r="N228" s="60">
        <f t="shared" si="57"/>
        <v>25</v>
      </c>
      <c r="O228" s="60">
        <f t="shared" si="57"/>
        <v>197</v>
      </c>
      <c r="P228" s="60">
        <f t="shared" si="57"/>
        <v>47</v>
      </c>
      <c r="Q228" s="60">
        <f t="shared" si="57"/>
        <v>130</v>
      </c>
      <c r="R228" s="60">
        <f t="shared" si="57"/>
        <v>141</v>
      </c>
      <c r="S228" s="60">
        <f t="shared" si="57"/>
        <v>186</v>
      </c>
      <c r="T228" s="60">
        <f t="shared" si="57"/>
        <v>171</v>
      </c>
      <c r="U228" s="60">
        <f t="shared" si="57"/>
        <v>184</v>
      </c>
      <c r="V228" s="60">
        <f t="shared" si="57"/>
        <v>182</v>
      </c>
      <c r="W228" s="60">
        <f t="shared" si="57"/>
        <v>184</v>
      </c>
      <c r="X228" s="60">
        <f t="shared" si="57"/>
        <v>185</v>
      </c>
      <c r="Y228" s="60">
        <f t="shared" si="57"/>
        <v>51</v>
      </c>
      <c r="Z228" s="60">
        <f t="shared" si="57"/>
        <v>135</v>
      </c>
      <c r="AA228" s="60">
        <f t="shared" si="57"/>
        <v>25</v>
      </c>
      <c r="AB228" s="60">
        <f t="shared" si="57"/>
        <v>152</v>
      </c>
      <c r="AC228" s="60">
        <f t="shared" si="57"/>
        <v>53</v>
      </c>
      <c r="AD228" s="60">
        <f t="shared" si="57"/>
        <v>99</v>
      </c>
      <c r="AE228" s="60">
        <f t="shared" si="57"/>
        <v>139</v>
      </c>
      <c r="AF228" s="60">
        <f t="shared" si="57"/>
        <v>53</v>
      </c>
      <c r="AG228" s="60">
        <f t="shared" si="57"/>
        <v>82</v>
      </c>
      <c r="AH228" s="60">
        <f t="shared" si="57"/>
        <v>43</v>
      </c>
      <c r="AI228" s="60">
        <f t="shared" si="57"/>
        <v>86</v>
      </c>
      <c r="AJ228" s="141">
        <f t="shared" si="46"/>
        <v>2328</v>
      </c>
      <c r="AK228" s="140">
        <f t="shared" si="47"/>
        <v>0.58787878787878789</v>
      </c>
      <c r="AL228" s="140">
        <f t="shared" si="48"/>
        <v>0.98484848484848486</v>
      </c>
      <c r="AM228" s="140">
        <f t="shared" si="49"/>
        <v>0.41212121212121211</v>
      </c>
    </row>
    <row r="229" spans="1:39" ht="26.25" x14ac:dyDescent="0.4">
      <c r="A229" s="205" t="s">
        <v>122</v>
      </c>
      <c r="B229" s="206"/>
      <c r="C229" s="61">
        <f>C226-C230-C228-C227-C231</f>
        <v>1949</v>
      </c>
      <c r="D229" s="187">
        <f t="shared" ref="D229:W229" si="58">D226-D230-D228-D227-D231</f>
        <v>1799</v>
      </c>
      <c r="E229" s="187">
        <f t="shared" si="58"/>
        <v>1180</v>
      </c>
      <c r="F229" s="187">
        <f t="shared" si="58"/>
        <v>119</v>
      </c>
      <c r="G229" s="187">
        <f t="shared" si="58"/>
        <v>289</v>
      </c>
      <c r="H229" s="187">
        <f t="shared" si="58"/>
        <v>1391</v>
      </c>
      <c r="I229" s="187">
        <f t="shared" si="58"/>
        <v>328</v>
      </c>
      <c r="J229" s="187">
        <f t="shared" si="58"/>
        <v>284</v>
      </c>
      <c r="K229" s="187">
        <f t="shared" si="58"/>
        <v>296</v>
      </c>
      <c r="L229" s="187">
        <f t="shared" si="58"/>
        <v>314</v>
      </c>
      <c r="M229" s="187">
        <f t="shared" si="58"/>
        <v>199</v>
      </c>
      <c r="N229" s="187">
        <f t="shared" si="58"/>
        <v>271</v>
      </c>
      <c r="O229" s="187">
        <f t="shared" si="58"/>
        <v>1531</v>
      </c>
      <c r="P229" s="187">
        <f t="shared" si="58"/>
        <v>441</v>
      </c>
      <c r="Q229" s="187">
        <f t="shared" si="58"/>
        <v>1113</v>
      </c>
      <c r="R229" s="187">
        <f t="shared" si="58"/>
        <v>1051</v>
      </c>
      <c r="S229" s="187">
        <f t="shared" si="58"/>
        <v>1559</v>
      </c>
      <c r="T229" s="187">
        <f t="shared" si="58"/>
        <v>1219</v>
      </c>
      <c r="U229" s="187">
        <f t="shared" si="58"/>
        <v>1533</v>
      </c>
      <c r="V229" s="187">
        <f t="shared" si="58"/>
        <v>1350</v>
      </c>
      <c r="W229" s="187">
        <f t="shared" si="58"/>
        <v>1578</v>
      </c>
      <c r="X229" s="187">
        <f t="shared" ref="X229:AI229" si="59">X226-X230-X228-X227-X231</f>
        <v>1329</v>
      </c>
      <c r="Y229" s="187">
        <f t="shared" si="59"/>
        <v>447</v>
      </c>
      <c r="Z229" s="187">
        <f t="shared" si="59"/>
        <v>939</v>
      </c>
      <c r="AA229" s="187">
        <f t="shared" si="59"/>
        <v>391</v>
      </c>
      <c r="AB229" s="187">
        <f t="shared" si="59"/>
        <v>914</v>
      </c>
      <c r="AC229" s="187">
        <f t="shared" si="59"/>
        <v>631</v>
      </c>
      <c r="AD229" s="187">
        <f t="shared" si="59"/>
        <v>409</v>
      </c>
      <c r="AE229" s="187">
        <f t="shared" si="59"/>
        <v>879</v>
      </c>
      <c r="AF229" s="187">
        <f t="shared" si="59"/>
        <v>468</v>
      </c>
      <c r="AG229" s="187">
        <f t="shared" si="59"/>
        <v>236</v>
      </c>
      <c r="AH229" s="187">
        <f t="shared" si="59"/>
        <v>182</v>
      </c>
      <c r="AI229" s="187">
        <f t="shared" si="59"/>
        <v>437</v>
      </c>
      <c r="AJ229" s="141">
        <f t="shared" si="46"/>
        <v>17106</v>
      </c>
      <c r="AK229" s="140">
        <f t="shared" si="47"/>
        <v>0.47543079488604778</v>
      </c>
      <c r="AL229" s="140">
        <f t="shared" si="48"/>
        <v>0.77320733740967207</v>
      </c>
      <c r="AM229" s="140">
        <f t="shared" si="49"/>
        <v>0.52456920511395222</v>
      </c>
    </row>
    <row r="230" spans="1:39" ht="26.25" x14ac:dyDescent="0.4">
      <c r="A230" s="197" t="s">
        <v>123</v>
      </c>
      <c r="B230" s="198"/>
      <c r="C230" s="62">
        <f>C225+C219+C216+C193+C176+C169+C154+C139+C43</f>
        <v>1544</v>
      </c>
      <c r="D230" s="62">
        <f t="shared" ref="D230:AI230" si="60">D225+D219+D216+D193+D176+D169+D154+D139+D43</f>
        <v>1407</v>
      </c>
      <c r="E230" s="62">
        <f t="shared" si="60"/>
        <v>959</v>
      </c>
      <c r="F230" s="62">
        <f t="shared" si="60"/>
        <v>42</v>
      </c>
      <c r="G230" s="62">
        <f t="shared" si="60"/>
        <v>173</v>
      </c>
      <c r="H230" s="62">
        <f t="shared" si="60"/>
        <v>1192</v>
      </c>
      <c r="I230" s="62">
        <f t="shared" si="60"/>
        <v>169</v>
      </c>
      <c r="J230" s="62">
        <f t="shared" si="60"/>
        <v>144</v>
      </c>
      <c r="K230" s="62">
        <f t="shared" si="60"/>
        <v>284</v>
      </c>
      <c r="L230" s="62">
        <f t="shared" si="60"/>
        <v>210</v>
      </c>
      <c r="M230" s="62">
        <f t="shared" si="60"/>
        <v>259</v>
      </c>
      <c r="N230" s="62">
        <f t="shared" si="60"/>
        <v>184</v>
      </c>
      <c r="O230" s="62">
        <f t="shared" si="60"/>
        <v>1265</v>
      </c>
      <c r="P230" s="62">
        <f t="shared" si="60"/>
        <v>338</v>
      </c>
      <c r="Q230" s="62">
        <f t="shared" si="60"/>
        <v>919</v>
      </c>
      <c r="R230" s="62">
        <f t="shared" si="60"/>
        <v>966</v>
      </c>
      <c r="S230" s="62">
        <f t="shared" si="60"/>
        <v>1285</v>
      </c>
      <c r="T230" s="62">
        <f t="shared" si="60"/>
        <v>1125</v>
      </c>
      <c r="U230" s="62">
        <f t="shared" si="60"/>
        <v>1262</v>
      </c>
      <c r="V230" s="62">
        <f t="shared" si="60"/>
        <v>1148</v>
      </c>
      <c r="W230" s="62">
        <f t="shared" si="60"/>
        <v>1281</v>
      </c>
      <c r="X230" s="62">
        <f t="shared" si="60"/>
        <v>1151</v>
      </c>
      <c r="Y230" s="62">
        <f t="shared" si="60"/>
        <v>320</v>
      </c>
      <c r="Z230" s="62">
        <f t="shared" si="60"/>
        <v>821</v>
      </c>
      <c r="AA230" s="62">
        <f t="shared" si="60"/>
        <v>232</v>
      </c>
      <c r="AB230" s="62">
        <f t="shared" si="60"/>
        <v>925</v>
      </c>
      <c r="AC230" s="62">
        <f t="shared" si="60"/>
        <v>635</v>
      </c>
      <c r="AD230" s="62">
        <f t="shared" si="60"/>
        <v>357</v>
      </c>
      <c r="AE230" s="62">
        <f t="shared" si="60"/>
        <v>787</v>
      </c>
      <c r="AF230" s="62">
        <f t="shared" si="60"/>
        <v>409</v>
      </c>
      <c r="AG230" s="62">
        <f t="shared" si="60"/>
        <v>299</v>
      </c>
      <c r="AH230" s="62">
        <f t="shared" si="60"/>
        <v>216</v>
      </c>
      <c r="AI230" s="62">
        <f t="shared" si="60"/>
        <v>476</v>
      </c>
      <c r="AJ230" s="141">
        <f t="shared" si="46"/>
        <v>14952</v>
      </c>
      <c r="AK230" s="140">
        <f t="shared" si="47"/>
        <v>0.5313432835820896</v>
      </c>
      <c r="AL230" s="140">
        <f t="shared" si="48"/>
        <v>0.84719260838663824</v>
      </c>
      <c r="AM230" s="140">
        <f t="shared" si="49"/>
        <v>0.4686567164179104</v>
      </c>
    </row>
    <row r="231" spans="1:39" ht="26.25" x14ac:dyDescent="0.4">
      <c r="A231" s="226" t="s">
        <v>176</v>
      </c>
      <c r="B231" s="226"/>
      <c r="C231" s="188">
        <f>C203+C84+C77</f>
        <v>303</v>
      </c>
      <c r="D231" s="188">
        <f t="shared" ref="D231:O231" si="61">D203+D84+D77</f>
        <v>288</v>
      </c>
      <c r="E231" s="188">
        <f t="shared" si="61"/>
        <v>203</v>
      </c>
      <c r="F231" s="188">
        <f t="shared" si="61"/>
        <v>5</v>
      </c>
      <c r="G231" s="188">
        <f t="shared" si="61"/>
        <v>22</v>
      </c>
      <c r="H231" s="188">
        <f t="shared" si="61"/>
        <v>261</v>
      </c>
      <c r="I231" s="188">
        <f t="shared" si="61"/>
        <v>31</v>
      </c>
      <c r="J231" s="188">
        <f t="shared" si="61"/>
        <v>30</v>
      </c>
      <c r="K231" s="188">
        <f t="shared" si="61"/>
        <v>50</v>
      </c>
      <c r="L231" s="188">
        <f t="shared" si="61"/>
        <v>62</v>
      </c>
      <c r="M231" s="188">
        <f t="shared" si="61"/>
        <v>47</v>
      </c>
      <c r="N231" s="188">
        <f t="shared" si="61"/>
        <v>61</v>
      </c>
      <c r="O231" s="188">
        <f t="shared" si="61"/>
        <v>250</v>
      </c>
      <c r="P231" s="188">
        <f t="shared" ref="P231:AI231" si="62">P203+P84+P77</f>
        <v>79</v>
      </c>
      <c r="Q231" s="188">
        <f t="shared" si="62"/>
        <v>184</v>
      </c>
      <c r="R231" s="188">
        <f t="shared" si="62"/>
        <v>159</v>
      </c>
      <c r="S231" s="188">
        <f t="shared" si="62"/>
        <v>253</v>
      </c>
      <c r="T231" s="188">
        <f t="shared" si="62"/>
        <v>198</v>
      </c>
      <c r="U231" s="188">
        <f t="shared" si="62"/>
        <v>261</v>
      </c>
      <c r="V231" s="188">
        <f t="shared" si="62"/>
        <v>238</v>
      </c>
      <c r="W231" s="188">
        <f t="shared" si="62"/>
        <v>266</v>
      </c>
      <c r="X231" s="188">
        <f t="shared" si="62"/>
        <v>230</v>
      </c>
      <c r="Y231" s="188">
        <f t="shared" si="62"/>
        <v>54</v>
      </c>
      <c r="Z231" s="188">
        <f t="shared" si="62"/>
        <v>200</v>
      </c>
      <c r="AA231" s="188">
        <f t="shared" si="62"/>
        <v>29</v>
      </c>
      <c r="AB231" s="188">
        <f t="shared" si="62"/>
        <v>212</v>
      </c>
      <c r="AC231" s="188">
        <f t="shared" si="62"/>
        <v>106</v>
      </c>
      <c r="AD231" s="188">
        <f t="shared" si="62"/>
        <v>117</v>
      </c>
      <c r="AE231" s="188">
        <f t="shared" si="62"/>
        <v>173</v>
      </c>
      <c r="AF231" s="188">
        <f t="shared" si="62"/>
        <v>94</v>
      </c>
      <c r="AG231" s="188">
        <f t="shared" si="62"/>
        <v>62</v>
      </c>
      <c r="AH231" s="188">
        <f t="shared" si="62"/>
        <v>25</v>
      </c>
      <c r="AI231" s="188">
        <f t="shared" si="62"/>
        <v>88</v>
      </c>
      <c r="AJ231" s="186">
        <f t="shared" ref="AJ231" si="63">SUM(P231:AI231)</f>
        <v>3028</v>
      </c>
      <c r="AK231" s="140">
        <f t="shared" ref="AK231" si="64">AJ231/AJ$3/D231</f>
        <v>0.52569444444444446</v>
      </c>
      <c r="AL231" s="140">
        <f t="shared" ref="AL231" si="65">H231/D231</f>
        <v>0.90625</v>
      </c>
      <c r="AM231" s="140">
        <f t="shared" ref="AM231" si="66">100%-AK231</f>
        <v>0.47430555555555554</v>
      </c>
    </row>
  </sheetData>
  <mergeCells count="72">
    <mergeCell ref="A231:B231"/>
    <mergeCell ref="AJ2:AM2"/>
    <mergeCell ref="AM4:AM5"/>
    <mergeCell ref="AK4:AK5"/>
    <mergeCell ref="AJ4:AJ5"/>
    <mergeCell ref="AL4:AL5"/>
    <mergeCell ref="A120:A121"/>
    <mergeCell ref="A217:A218"/>
    <mergeCell ref="A78:A83"/>
    <mergeCell ref="A85:A88"/>
    <mergeCell ref="A90:A95"/>
    <mergeCell ref="A97:A100"/>
    <mergeCell ref="A102:A105"/>
    <mergeCell ref="A28:A30"/>
    <mergeCell ref="A32:A33"/>
    <mergeCell ref="A35:A37"/>
    <mergeCell ref="C1:AC1"/>
    <mergeCell ref="O3:W3"/>
    <mergeCell ref="X3:AI3"/>
    <mergeCell ref="B3:M3"/>
    <mergeCell ref="A220:A224"/>
    <mergeCell ref="A149:A153"/>
    <mergeCell ref="A155:A161"/>
    <mergeCell ref="A163:A168"/>
    <mergeCell ref="A170:A175"/>
    <mergeCell ref="A177:A192"/>
    <mergeCell ref="A194:A199"/>
    <mergeCell ref="A201:A202"/>
    <mergeCell ref="A204:A215"/>
    <mergeCell ref="A107:A110"/>
    <mergeCell ref="A112:A114"/>
    <mergeCell ref="A116:A118"/>
    <mergeCell ref="A39:A42"/>
    <mergeCell ref="A4:A5"/>
    <mergeCell ref="A6:A11"/>
    <mergeCell ref="A13:A14"/>
    <mergeCell ref="A16:A17"/>
    <mergeCell ref="A19:A22"/>
    <mergeCell ref="A24:A26"/>
    <mergeCell ref="K4:L4"/>
    <mergeCell ref="M4:N4"/>
    <mergeCell ref="H4:H5"/>
    <mergeCell ref="I4:I5"/>
    <mergeCell ref="J4:J5"/>
    <mergeCell ref="C4:C5"/>
    <mergeCell ref="D4:D5"/>
    <mergeCell ref="E4:E5"/>
    <mergeCell ref="F4:F5"/>
    <mergeCell ref="G4:G5"/>
    <mergeCell ref="AH4:AI4"/>
    <mergeCell ref="O4:O5"/>
    <mergeCell ref="Y4:Z4"/>
    <mergeCell ref="AA4:AB4"/>
    <mergeCell ref="P4:Q4"/>
    <mergeCell ref="AC4:AD4"/>
    <mergeCell ref="AF4:AG4"/>
    <mergeCell ref="A44:A47"/>
    <mergeCell ref="A49:A52"/>
    <mergeCell ref="A230:B230"/>
    <mergeCell ref="A226:B226"/>
    <mergeCell ref="A227:B227"/>
    <mergeCell ref="A228:B228"/>
    <mergeCell ref="A229:B229"/>
    <mergeCell ref="A123:A129"/>
    <mergeCell ref="A131:A138"/>
    <mergeCell ref="A140:A143"/>
    <mergeCell ref="A145:A147"/>
    <mergeCell ref="A54:A56"/>
    <mergeCell ref="A58:A61"/>
    <mergeCell ref="A63:A66"/>
    <mergeCell ref="A68:A71"/>
    <mergeCell ref="A73:A76"/>
  </mergeCells>
  <pageMargins left="0.25" right="0.7" top="0.75" bottom="0.75" header="0.3" footer="0.3"/>
  <pageSetup paperSize="9" scale="35" orientation="landscape" r:id="rId1"/>
  <rowBreaks count="1" manualBreakCount="1">
    <brk id="14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view="pageBreakPreview" zoomScaleNormal="9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14" sqref="H14:I14"/>
    </sheetView>
  </sheetViews>
  <sheetFormatPr defaultColWidth="35.28515625" defaultRowHeight="12.75" x14ac:dyDescent="0.2"/>
  <cols>
    <col min="1" max="1" width="23.42578125" style="143" customWidth="1"/>
    <col min="2" max="10" width="5.28515625" style="143" customWidth="1"/>
    <col min="11" max="14" width="5" style="143" customWidth="1"/>
    <col min="15" max="17" width="5.5703125" style="143" customWidth="1"/>
    <col min="18" max="18" width="5.140625" style="143" customWidth="1"/>
    <col min="19" max="19" width="7.85546875" style="143" customWidth="1"/>
    <col min="20" max="20" width="7.28515625" style="143" customWidth="1"/>
    <col min="21" max="22" width="5.5703125" style="143" customWidth="1"/>
    <col min="23" max="23" width="7.42578125" style="143" customWidth="1"/>
    <col min="24" max="24" width="4.42578125" style="143" customWidth="1"/>
    <col min="25" max="26" width="5.42578125" style="143" customWidth="1"/>
    <col min="27" max="27" width="5.28515625" style="143" customWidth="1"/>
    <col min="28" max="28" width="6.5703125" style="143" customWidth="1"/>
    <col min="29" max="29" width="6.140625" style="143" customWidth="1"/>
    <col min="30" max="34" width="5.28515625" style="143" customWidth="1"/>
    <col min="35" max="35" width="6.140625" style="143" customWidth="1"/>
    <col min="36" max="39" width="5.5703125" style="143" customWidth="1"/>
    <col min="40" max="16384" width="35.28515625" style="143"/>
  </cols>
  <sheetData>
    <row r="1" spans="1:39" ht="13.5" customHeight="1" x14ac:dyDescent="0.2">
      <c r="D1" s="240" t="s">
        <v>125</v>
      </c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I1" s="247" t="s">
        <v>130</v>
      </c>
      <c r="AJ1" s="248"/>
      <c r="AK1" s="248"/>
      <c r="AL1" s="248"/>
      <c r="AM1" s="249"/>
    </row>
    <row r="2" spans="1:39" ht="13.5" customHeight="1" x14ac:dyDescent="0.2">
      <c r="B2" s="250" t="s">
        <v>131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2"/>
      <c r="N2" s="241" t="s">
        <v>132</v>
      </c>
      <c r="O2" s="242"/>
      <c r="P2" s="242"/>
      <c r="Q2" s="242"/>
      <c r="R2" s="242"/>
      <c r="S2" s="242"/>
      <c r="T2" s="242"/>
      <c r="U2" s="242"/>
      <c r="V2" s="243"/>
      <c r="W2" s="244" t="s">
        <v>133</v>
      </c>
      <c r="X2" s="245"/>
      <c r="Y2" s="245"/>
      <c r="Z2" s="245"/>
      <c r="AA2" s="245"/>
      <c r="AB2" s="245"/>
      <c r="AC2" s="245"/>
      <c r="AD2" s="245"/>
      <c r="AE2" s="245"/>
      <c r="AF2" s="245"/>
      <c r="AG2" s="245"/>
      <c r="AH2" s="246"/>
      <c r="AI2" s="144">
        <v>20</v>
      </c>
      <c r="AJ2" s="144"/>
      <c r="AK2" s="144"/>
      <c r="AL2" s="144"/>
      <c r="AM2" s="144"/>
    </row>
    <row r="3" spans="1:39" ht="231.75" customHeight="1" x14ac:dyDescent="0.2">
      <c r="A3" s="229" t="s">
        <v>36</v>
      </c>
      <c r="B3" s="231" t="s">
        <v>0</v>
      </c>
      <c r="C3" s="230" t="s">
        <v>1</v>
      </c>
      <c r="D3" s="231" t="s">
        <v>2</v>
      </c>
      <c r="E3" s="232" t="s">
        <v>3</v>
      </c>
      <c r="F3" s="233" t="s">
        <v>4</v>
      </c>
      <c r="G3" s="233" t="s">
        <v>5</v>
      </c>
      <c r="H3" s="239" t="s">
        <v>6</v>
      </c>
      <c r="I3" s="239" t="s">
        <v>7</v>
      </c>
      <c r="J3" s="235" t="s">
        <v>8</v>
      </c>
      <c r="K3" s="236"/>
      <c r="L3" s="237" t="s">
        <v>171</v>
      </c>
      <c r="M3" s="237"/>
      <c r="N3" s="231" t="s">
        <v>10</v>
      </c>
      <c r="O3" s="238" t="s">
        <v>11</v>
      </c>
      <c r="P3" s="238"/>
      <c r="Q3" s="145" t="s">
        <v>12</v>
      </c>
      <c r="R3" s="145" t="s">
        <v>13</v>
      </c>
      <c r="S3" s="145" t="s">
        <v>14</v>
      </c>
      <c r="T3" s="145" t="s">
        <v>70</v>
      </c>
      <c r="U3" s="145" t="s">
        <v>15</v>
      </c>
      <c r="V3" s="145" t="s">
        <v>16</v>
      </c>
      <c r="W3" s="146" t="s">
        <v>17</v>
      </c>
      <c r="X3" s="234" t="s">
        <v>18</v>
      </c>
      <c r="Y3" s="234"/>
      <c r="Z3" s="234" t="s">
        <v>19</v>
      </c>
      <c r="AA3" s="234"/>
      <c r="AB3" s="234" t="s">
        <v>20</v>
      </c>
      <c r="AC3" s="234"/>
      <c r="AD3" s="146" t="s">
        <v>21</v>
      </c>
      <c r="AE3" s="234" t="s">
        <v>22</v>
      </c>
      <c r="AF3" s="234"/>
      <c r="AG3" s="234" t="s">
        <v>23</v>
      </c>
      <c r="AH3" s="234"/>
      <c r="AI3" s="253" t="s">
        <v>126</v>
      </c>
      <c r="AJ3" s="253" t="s">
        <v>134</v>
      </c>
      <c r="AK3" s="253" t="s">
        <v>127</v>
      </c>
      <c r="AL3" s="253" t="s">
        <v>128</v>
      </c>
      <c r="AM3" s="253" t="s">
        <v>129</v>
      </c>
    </row>
    <row r="4" spans="1:39" ht="54.75" customHeight="1" x14ac:dyDescent="0.2">
      <c r="A4" s="229"/>
      <c r="B4" s="231"/>
      <c r="C4" s="230"/>
      <c r="D4" s="231"/>
      <c r="E4" s="232"/>
      <c r="F4" s="233"/>
      <c r="G4" s="233"/>
      <c r="H4" s="239"/>
      <c r="I4" s="239"/>
      <c r="J4" s="147" t="s">
        <v>24</v>
      </c>
      <c r="K4" s="147" t="s">
        <v>25</v>
      </c>
      <c r="L4" s="147" t="s">
        <v>24</v>
      </c>
      <c r="M4" s="147" t="s">
        <v>25</v>
      </c>
      <c r="N4" s="231"/>
      <c r="O4" s="148" t="s">
        <v>26</v>
      </c>
      <c r="P4" s="148" t="s">
        <v>27</v>
      </c>
      <c r="Q4" s="148" t="s">
        <v>26</v>
      </c>
      <c r="R4" s="148" t="s">
        <v>28</v>
      </c>
      <c r="S4" s="148" t="s">
        <v>26</v>
      </c>
      <c r="T4" s="148" t="s">
        <v>26</v>
      </c>
      <c r="U4" s="148" t="s">
        <v>26</v>
      </c>
      <c r="V4" s="148" t="s">
        <v>26</v>
      </c>
      <c r="W4" s="149" t="s">
        <v>26</v>
      </c>
      <c r="X4" s="149" t="s">
        <v>29</v>
      </c>
      <c r="Y4" s="149" t="s">
        <v>27</v>
      </c>
      <c r="Z4" s="149" t="s">
        <v>29</v>
      </c>
      <c r="AA4" s="149" t="s">
        <v>27</v>
      </c>
      <c r="AB4" s="149" t="s">
        <v>29</v>
      </c>
      <c r="AC4" s="149" t="s">
        <v>27</v>
      </c>
      <c r="AD4" s="149" t="s">
        <v>26</v>
      </c>
      <c r="AE4" s="149" t="s">
        <v>29</v>
      </c>
      <c r="AF4" s="149" t="s">
        <v>27</v>
      </c>
      <c r="AG4" s="149" t="s">
        <v>30</v>
      </c>
      <c r="AH4" s="149" t="s">
        <v>31</v>
      </c>
      <c r="AI4" s="254"/>
      <c r="AJ4" s="254"/>
      <c r="AK4" s="254"/>
      <c r="AL4" s="254"/>
      <c r="AM4" s="254"/>
    </row>
    <row r="5" spans="1:39" ht="21.75" customHeight="1" x14ac:dyDescent="0.2">
      <c r="A5" s="150" t="s">
        <v>172</v>
      </c>
      <c r="B5" s="151">
        <f>'по школам'!C12</f>
        <v>129</v>
      </c>
      <c r="C5" s="152">
        <f>'по школам'!D12</f>
        <v>122</v>
      </c>
      <c r="D5" s="151">
        <f>'по школам'!E12</f>
        <v>110</v>
      </c>
      <c r="E5" s="153">
        <f>'по школам'!F12</f>
        <v>1</v>
      </c>
      <c r="F5" s="154">
        <f>'по школам'!G12</f>
        <v>6</v>
      </c>
      <c r="G5" s="154">
        <f>'по школам'!H12</f>
        <v>115</v>
      </c>
      <c r="H5" s="155">
        <f>'по школам'!I12</f>
        <v>2</v>
      </c>
      <c r="I5" s="155">
        <f>'по школам'!J12</f>
        <v>2</v>
      </c>
      <c r="J5" s="151">
        <f>'по школам'!K12</f>
        <v>6</v>
      </c>
      <c r="K5" s="151">
        <f>'по школам'!L12</f>
        <v>2</v>
      </c>
      <c r="L5" s="151">
        <f>'по школам'!M12</f>
        <v>5</v>
      </c>
      <c r="M5" s="151">
        <f>'по школам'!N12</f>
        <v>1</v>
      </c>
      <c r="N5" s="151">
        <f>'по школам'!O12</f>
        <v>119</v>
      </c>
      <c r="O5" s="156">
        <f>'по школам'!P12</f>
        <v>21</v>
      </c>
      <c r="P5" s="156">
        <f>'по школам'!Q12</f>
        <v>87</v>
      </c>
      <c r="Q5" s="156">
        <f>'по школам'!R12</f>
        <v>75</v>
      </c>
      <c r="R5" s="156">
        <f>'по школам'!S12</f>
        <v>109</v>
      </c>
      <c r="S5" s="156">
        <f>'по школам'!T12</f>
        <v>76</v>
      </c>
      <c r="T5" s="156">
        <f>'по школам'!U12</f>
        <v>116</v>
      </c>
      <c r="U5" s="156">
        <f>'по школам'!V12</f>
        <v>102</v>
      </c>
      <c r="V5" s="156">
        <f>'по школам'!W12</f>
        <v>113</v>
      </c>
      <c r="W5" s="157">
        <f>'по школам'!X12</f>
        <v>113</v>
      </c>
      <c r="X5" s="157">
        <f>'по школам'!Y12</f>
        <v>24</v>
      </c>
      <c r="Y5" s="157">
        <f>'по школам'!Z12</f>
        <v>75</v>
      </c>
      <c r="Z5" s="157">
        <f>'по школам'!AA12</f>
        <v>9</v>
      </c>
      <c r="AA5" s="157">
        <f>'по школам'!AB12</f>
        <v>58</v>
      </c>
      <c r="AB5" s="157">
        <f>'по школам'!AC12</f>
        <v>52</v>
      </c>
      <c r="AC5" s="157">
        <f>'по школам'!AD12</f>
        <v>47</v>
      </c>
      <c r="AD5" s="157">
        <f>'по школам'!AE12</f>
        <v>97</v>
      </c>
      <c r="AE5" s="157">
        <f>'по школам'!AF12</f>
        <v>69</v>
      </c>
      <c r="AF5" s="157">
        <f>'по школам'!AG12</f>
        <v>23</v>
      </c>
      <c r="AG5" s="157">
        <f>'по школам'!AH12</f>
        <v>9</v>
      </c>
      <c r="AH5" s="157">
        <f>'по школам'!AI12</f>
        <v>108</v>
      </c>
      <c r="AI5" s="158">
        <f>SUM(O5:AH5)</f>
        <v>1383</v>
      </c>
      <c r="AJ5" s="159">
        <f>'по школам в %'!F5+'по школам в %'!E5</f>
        <v>0.99180327868852469</v>
      </c>
      <c r="AK5" s="159">
        <f>AI5/AI$2/C5</f>
        <v>0.56680327868852465</v>
      </c>
      <c r="AL5" s="159">
        <f>G5/C5</f>
        <v>0.94262295081967218</v>
      </c>
      <c r="AM5" s="159">
        <f>100%-AK5</f>
        <v>0.43319672131147535</v>
      </c>
    </row>
    <row r="6" spans="1:39" ht="12" customHeight="1" x14ac:dyDescent="0.2">
      <c r="A6" s="150" t="s">
        <v>173</v>
      </c>
      <c r="B6" s="151">
        <f>'по школам'!C15</f>
        <v>53</v>
      </c>
      <c r="C6" s="152">
        <f>'по школам'!D15</f>
        <v>50</v>
      </c>
      <c r="D6" s="151">
        <f>'по школам'!E15</f>
        <v>51</v>
      </c>
      <c r="E6" s="153">
        <f>'по школам'!F15</f>
        <v>0</v>
      </c>
      <c r="F6" s="154">
        <f>'по школам'!G15</f>
        <v>0</v>
      </c>
      <c r="G6" s="154">
        <f>'по школам'!H15</f>
        <v>50</v>
      </c>
      <c r="H6" s="155">
        <f>'по школам'!I15</f>
        <v>0</v>
      </c>
      <c r="I6" s="155">
        <f>'по школам'!J15</f>
        <v>0</v>
      </c>
      <c r="J6" s="151">
        <f>'по школам'!K15</f>
        <v>0</v>
      </c>
      <c r="K6" s="151">
        <f>'по школам'!L15</f>
        <v>4</v>
      </c>
      <c r="L6" s="151">
        <f>'по школам'!M15</f>
        <v>0</v>
      </c>
      <c r="M6" s="151">
        <f>'по школам'!N15</f>
        <v>4</v>
      </c>
      <c r="N6" s="151">
        <f>'по школам'!O15</f>
        <v>46</v>
      </c>
      <c r="O6" s="156">
        <f>'по школам'!P15</f>
        <v>8</v>
      </c>
      <c r="P6" s="156">
        <f>'по школам'!Q15</f>
        <v>36</v>
      </c>
      <c r="Q6" s="156">
        <f>'по школам'!R15</f>
        <v>25</v>
      </c>
      <c r="R6" s="156">
        <f>'по школам'!S15</f>
        <v>44</v>
      </c>
      <c r="S6" s="156">
        <f>'по школам'!T15</f>
        <v>44</v>
      </c>
      <c r="T6" s="156">
        <f>'по школам'!U15</f>
        <v>47</v>
      </c>
      <c r="U6" s="156">
        <f>'по школам'!V15</f>
        <v>42</v>
      </c>
      <c r="V6" s="156">
        <f>'по школам'!W15</f>
        <v>50</v>
      </c>
      <c r="W6" s="157">
        <f>'по школам'!X15</f>
        <v>24</v>
      </c>
      <c r="X6" s="157">
        <f>'по школам'!Y15</f>
        <v>6</v>
      </c>
      <c r="Y6" s="157">
        <f>'по школам'!Z15</f>
        <v>33</v>
      </c>
      <c r="Z6" s="157">
        <f>'по школам'!AA15</f>
        <v>25</v>
      </c>
      <c r="AA6" s="157">
        <f>'по школам'!AB15</f>
        <v>13</v>
      </c>
      <c r="AB6" s="157">
        <f>'по школам'!AC15</f>
        <v>21</v>
      </c>
      <c r="AC6" s="157">
        <f>'по школам'!AD15</f>
        <v>10</v>
      </c>
      <c r="AD6" s="157">
        <f>'по школам'!AE15</f>
        <v>38</v>
      </c>
      <c r="AE6" s="157">
        <f>'по школам'!AF15</f>
        <v>17</v>
      </c>
      <c r="AF6" s="157">
        <f>'по школам'!AG15</f>
        <v>13</v>
      </c>
      <c r="AG6" s="157">
        <f>'по школам'!AH15</f>
        <v>1</v>
      </c>
      <c r="AH6" s="157">
        <f>'по школам'!AI15</f>
        <v>47</v>
      </c>
      <c r="AI6" s="158">
        <f t="shared" ref="AI6:AI48" si="0">SUM(O6:AH6)</f>
        <v>544</v>
      </c>
      <c r="AJ6" s="159">
        <f>'по школам в %'!F6+'по школам в %'!E6</f>
        <v>1</v>
      </c>
      <c r="AK6" s="159">
        <f t="shared" ref="AK6:AK48" si="1">AI6/AI$2/C6</f>
        <v>0.54400000000000004</v>
      </c>
      <c r="AL6" s="159">
        <f t="shared" ref="AL6:AL48" si="2">G6/C6</f>
        <v>1</v>
      </c>
      <c r="AM6" s="159">
        <f t="shared" ref="AM6:AM48" si="3">100%-AK6</f>
        <v>0.45599999999999996</v>
      </c>
    </row>
    <row r="7" spans="1:39" ht="12" customHeight="1" x14ac:dyDescent="0.2">
      <c r="A7" s="150" t="s">
        <v>174</v>
      </c>
      <c r="B7" s="151">
        <f>'по школам'!C18</f>
        <v>57</v>
      </c>
      <c r="C7" s="152">
        <f>'по школам'!D18</f>
        <v>52</v>
      </c>
      <c r="D7" s="151">
        <f>'по школам'!E18</f>
        <v>45</v>
      </c>
      <c r="E7" s="153">
        <f>'по школам'!F18</f>
        <v>0</v>
      </c>
      <c r="F7" s="154">
        <f>'по школам'!G18</f>
        <v>4</v>
      </c>
      <c r="G7" s="154">
        <f>'по школам'!H18</f>
        <v>48</v>
      </c>
      <c r="H7" s="155">
        <f>'по школам'!I18</f>
        <v>2</v>
      </c>
      <c r="I7" s="155">
        <f>'по школам'!J18</f>
        <v>2</v>
      </c>
      <c r="J7" s="151">
        <f>'по школам'!K18</f>
        <v>9</v>
      </c>
      <c r="K7" s="151">
        <f>'по школам'!L18</f>
        <v>3</v>
      </c>
      <c r="L7" s="151">
        <f>'по школам'!M18</f>
        <v>7</v>
      </c>
      <c r="M7" s="151">
        <f>'по школам'!N18</f>
        <v>3</v>
      </c>
      <c r="N7" s="151">
        <f>'по школам'!O18</f>
        <v>44</v>
      </c>
      <c r="O7" s="156">
        <f>'по школам'!P18</f>
        <v>12</v>
      </c>
      <c r="P7" s="156">
        <f>'по школам'!Q18</f>
        <v>33</v>
      </c>
      <c r="Q7" s="156">
        <f>'по школам'!R18</f>
        <v>26</v>
      </c>
      <c r="R7" s="156">
        <f>'по школам'!S18</f>
        <v>39</v>
      </c>
      <c r="S7" s="156">
        <f>'по школам'!T18</f>
        <v>40</v>
      </c>
      <c r="T7" s="156">
        <f>'по школам'!U18</f>
        <v>51</v>
      </c>
      <c r="U7" s="156">
        <f>'по школам'!V18</f>
        <v>33</v>
      </c>
      <c r="V7" s="156">
        <f>'по школам'!W18</f>
        <v>48</v>
      </c>
      <c r="W7" s="157">
        <f>'по школам'!X18</f>
        <v>32</v>
      </c>
      <c r="X7" s="157">
        <f>'по школам'!Y18</f>
        <v>13</v>
      </c>
      <c r="Y7" s="157">
        <f>'по школам'!Z18</f>
        <v>28</v>
      </c>
      <c r="Z7" s="157">
        <f>'по школам'!AA18</f>
        <v>5</v>
      </c>
      <c r="AA7" s="157">
        <f>'по школам'!AB18</f>
        <v>24</v>
      </c>
      <c r="AB7" s="157">
        <f>'по школам'!AC18</f>
        <v>22</v>
      </c>
      <c r="AC7" s="157">
        <f>'по школам'!AD18</f>
        <v>14</v>
      </c>
      <c r="AD7" s="157">
        <f>'по школам'!AE18</f>
        <v>29</v>
      </c>
      <c r="AE7" s="157">
        <f>'по школам'!AF18</f>
        <v>12</v>
      </c>
      <c r="AF7" s="157">
        <f>'по школам'!AG18</f>
        <v>15</v>
      </c>
      <c r="AG7" s="157">
        <f>'по школам'!AH18</f>
        <v>13</v>
      </c>
      <c r="AH7" s="157">
        <f>'по школам'!AI18</f>
        <v>21</v>
      </c>
      <c r="AI7" s="158">
        <f t="shared" si="0"/>
        <v>510</v>
      </c>
      <c r="AJ7" s="159">
        <f>'по школам в %'!F7+'по школам в %'!E7</f>
        <v>1</v>
      </c>
      <c r="AK7" s="159">
        <f t="shared" si="1"/>
        <v>0.49038461538461536</v>
      </c>
      <c r="AL7" s="159">
        <f t="shared" si="2"/>
        <v>0.92307692307692313</v>
      </c>
      <c r="AM7" s="159">
        <f t="shared" si="3"/>
        <v>0.50961538461538458</v>
      </c>
    </row>
    <row r="8" spans="1:39" ht="12" customHeight="1" x14ac:dyDescent="0.2">
      <c r="A8" s="150" t="s">
        <v>35</v>
      </c>
      <c r="B8" s="151">
        <f>'по школам'!C23</f>
        <v>102</v>
      </c>
      <c r="C8" s="152">
        <f>'по школам'!D23</f>
        <v>92</v>
      </c>
      <c r="D8" s="151">
        <f>'по школам'!E23</f>
        <v>100</v>
      </c>
      <c r="E8" s="153">
        <f>'по школам'!F23</f>
        <v>0</v>
      </c>
      <c r="F8" s="154">
        <f>'по школам'!G23</f>
        <v>5</v>
      </c>
      <c r="G8" s="154">
        <f>'по школам'!H23</f>
        <v>87</v>
      </c>
      <c r="H8" s="155">
        <f>'по школам'!I23</f>
        <v>0</v>
      </c>
      <c r="I8" s="155">
        <f>'по школам'!J23</f>
        <v>0</v>
      </c>
      <c r="J8" s="151">
        <f>'по школам'!K23</f>
        <v>4</v>
      </c>
      <c r="K8" s="151">
        <f>'по школам'!L23</f>
        <v>7</v>
      </c>
      <c r="L8" s="151">
        <f>'по школам'!M23</f>
        <v>3</v>
      </c>
      <c r="M8" s="151">
        <f>'по школам'!N23</f>
        <v>5</v>
      </c>
      <c r="N8" s="151">
        <f>'по школам'!O23</f>
        <v>87</v>
      </c>
      <c r="O8" s="156">
        <f>'по школам'!P23</f>
        <v>24</v>
      </c>
      <c r="P8" s="156">
        <f>'по школам'!Q23</f>
        <v>64</v>
      </c>
      <c r="Q8" s="156">
        <f>'по школам'!R23</f>
        <v>41</v>
      </c>
      <c r="R8" s="156">
        <f>'по школам'!S23</f>
        <v>82</v>
      </c>
      <c r="S8" s="156">
        <f>'по школам'!T23</f>
        <v>54</v>
      </c>
      <c r="T8" s="156">
        <f>'по школам'!U23</f>
        <v>91</v>
      </c>
      <c r="U8" s="156">
        <f>'по школам'!V23</f>
        <v>79</v>
      </c>
      <c r="V8" s="156">
        <f>'по школам'!W23</f>
        <v>88</v>
      </c>
      <c r="W8" s="157">
        <f>'по школам'!X23</f>
        <v>70</v>
      </c>
      <c r="X8" s="157">
        <f>'по школам'!Y23</f>
        <v>26</v>
      </c>
      <c r="Y8" s="157">
        <f>'по школам'!Z23</f>
        <v>55</v>
      </c>
      <c r="Z8" s="157">
        <f>'по школам'!AA23</f>
        <v>23</v>
      </c>
      <c r="AA8" s="157">
        <f>'по школам'!AB23</f>
        <v>45</v>
      </c>
      <c r="AB8" s="157">
        <f>'по школам'!AC23</f>
        <v>42</v>
      </c>
      <c r="AC8" s="157">
        <f>'по школам'!AD23</f>
        <v>18</v>
      </c>
      <c r="AD8" s="157">
        <f>'по школам'!AE23</f>
        <v>44</v>
      </c>
      <c r="AE8" s="157">
        <f>'по школам'!AF23</f>
        <v>41</v>
      </c>
      <c r="AF8" s="157">
        <f>'по школам'!AG23</f>
        <v>18</v>
      </c>
      <c r="AG8" s="157">
        <f>'по школам'!AH23</f>
        <v>18</v>
      </c>
      <c r="AH8" s="157">
        <f>'по школам'!AI23</f>
        <v>35</v>
      </c>
      <c r="AI8" s="158">
        <f t="shared" si="0"/>
        <v>958</v>
      </c>
      <c r="AJ8" s="159">
        <f>'по школам в %'!F8+'по школам в %'!E8</f>
        <v>1</v>
      </c>
      <c r="AK8" s="159">
        <f t="shared" si="1"/>
        <v>0.52065217391304341</v>
      </c>
      <c r="AL8" s="159">
        <f t="shared" si="2"/>
        <v>0.94565217391304346</v>
      </c>
      <c r="AM8" s="159">
        <f t="shared" si="3"/>
        <v>0.47934782608695659</v>
      </c>
    </row>
    <row r="9" spans="1:39" ht="12" customHeight="1" x14ac:dyDescent="0.2">
      <c r="A9" s="150" t="s">
        <v>37</v>
      </c>
      <c r="B9" s="151">
        <f>'по школам'!C27</f>
        <v>79</v>
      </c>
      <c r="C9" s="152">
        <f>'по школам'!D27</f>
        <v>77</v>
      </c>
      <c r="D9" s="151">
        <f>'по школам'!E27</f>
        <v>77</v>
      </c>
      <c r="E9" s="153">
        <f>'по школам'!F27</f>
        <v>0</v>
      </c>
      <c r="F9" s="154">
        <f>'по школам'!G27</f>
        <v>0</v>
      </c>
      <c r="G9" s="154">
        <f>'по школам'!H27</f>
        <v>77</v>
      </c>
      <c r="H9" s="155">
        <f>'по школам'!I27</f>
        <v>8</v>
      </c>
      <c r="I9" s="155">
        <f>'по школам'!J27</f>
        <v>8</v>
      </c>
      <c r="J9" s="151">
        <f>'по школам'!K27</f>
        <v>8</v>
      </c>
      <c r="K9" s="151">
        <f>'по школам'!L27</f>
        <v>6</v>
      </c>
      <c r="L9" s="151">
        <f>'по школам'!M27</f>
        <v>8</v>
      </c>
      <c r="M9" s="151">
        <f>'по школам'!N27</f>
        <v>4</v>
      </c>
      <c r="N9" s="151">
        <f>'по школам'!O27</f>
        <v>77</v>
      </c>
      <c r="O9" s="156">
        <f>'по школам'!P27</f>
        <v>32</v>
      </c>
      <c r="P9" s="156">
        <f>'по школам'!Q27</f>
        <v>43</v>
      </c>
      <c r="Q9" s="156">
        <f>'по школам'!R27</f>
        <v>58</v>
      </c>
      <c r="R9" s="156">
        <f>'по школам'!S27</f>
        <v>74</v>
      </c>
      <c r="S9" s="156">
        <f>'по школам'!T27</f>
        <v>75</v>
      </c>
      <c r="T9" s="156">
        <f>'по школам'!U27</f>
        <v>74</v>
      </c>
      <c r="U9" s="156">
        <f>'по школам'!V27</f>
        <v>75</v>
      </c>
      <c r="V9" s="156">
        <f>'по школам'!W27</f>
        <v>76</v>
      </c>
      <c r="W9" s="157">
        <f>'по школам'!X27</f>
        <v>76</v>
      </c>
      <c r="X9" s="157">
        <f>'по школам'!Y27</f>
        <v>24</v>
      </c>
      <c r="Y9" s="157">
        <f>'по школам'!Z27</f>
        <v>53</v>
      </c>
      <c r="Z9" s="157">
        <f>'по школам'!AA27</f>
        <v>10</v>
      </c>
      <c r="AA9" s="157">
        <f>'по школам'!AB27</f>
        <v>65</v>
      </c>
      <c r="AB9" s="157">
        <f>'по школам'!AC27</f>
        <v>17</v>
      </c>
      <c r="AC9" s="157">
        <f>'по школам'!AD27</f>
        <v>41</v>
      </c>
      <c r="AD9" s="157">
        <f>'по школам'!AE27</f>
        <v>54</v>
      </c>
      <c r="AE9" s="157">
        <f>'по школам'!AF27</f>
        <v>16</v>
      </c>
      <c r="AF9" s="157">
        <f>'по школам'!AG27</f>
        <v>40</v>
      </c>
      <c r="AG9" s="157">
        <f>'по школам'!AH27</f>
        <v>10</v>
      </c>
      <c r="AH9" s="157">
        <f>'по школам'!AI27</f>
        <v>32</v>
      </c>
      <c r="AI9" s="158">
        <f t="shared" si="0"/>
        <v>945</v>
      </c>
      <c r="AJ9" s="159">
        <f>'по школам в %'!F9+'по школам в %'!E9</f>
        <v>1</v>
      </c>
      <c r="AK9" s="159">
        <f t="shared" si="1"/>
        <v>0.61363636363636365</v>
      </c>
      <c r="AL9" s="159">
        <f t="shared" si="2"/>
        <v>1</v>
      </c>
      <c r="AM9" s="159">
        <f t="shared" si="3"/>
        <v>0.38636363636363635</v>
      </c>
    </row>
    <row r="10" spans="1:39" ht="12" customHeight="1" x14ac:dyDescent="0.2">
      <c r="A10" s="150" t="s">
        <v>38</v>
      </c>
      <c r="B10" s="151">
        <f>'по школам'!C31</f>
        <v>72</v>
      </c>
      <c r="C10" s="152">
        <f>'по школам'!D31</f>
        <v>72</v>
      </c>
      <c r="D10" s="151">
        <f>'по школам'!E31</f>
        <v>59</v>
      </c>
      <c r="E10" s="153">
        <f>'по школам'!F31</f>
        <v>0</v>
      </c>
      <c r="F10" s="154">
        <f>'по школам'!G31</f>
        <v>0</v>
      </c>
      <c r="G10" s="154">
        <f>'по школам'!H31</f>
        <v>72</v>
      </c>
      <c r="H10" s="155">
        <f>'по школам'!I31</f>
        <v>0</v>
      </c>
      <c r="I10" s="155">
        <f>'по школам'!J31</f>
        <v>0</v>
      </c>
      <c r="J10" s="151">
        <f>'по школам'!K31</f>
        <v>18</v>
      </c>
      <c r="K10" s="151">
        <f>'по школам'!L31</f>
        <v>1</v>
      </c>
      <c r="L10" s="151">
        <f>'по школам'!M31</f>
        <v>14</v>
      </c>
      <c r="M10" s="151">
        <f>'по школам'!N31</f>
        <v>1</v>
      </c>
      <c r="N10" s="151">
        <f>'по школам'!O31</f>
        <v>71</v>
      </c>
      <c r="O10" s="156">
        <f>'по школам'!P31</f>
        <v>8</v>
      </c>
      <c r="P10" s="156">
        <f>'по школам'!Q31</f>
        <v>58</v>
      </c>
      <c r="Q10" s="156">
        <f>'по школам'!R31</f>
        <v>55</v>
      </c>
      <c r="R10" s="156">
        <f>'по школам'!S31</f>
        <v>65</v>
      </c>
      <c r="S10" s="156">
        <f>'по школам'!T31</f>
        <v>62</v>
      </c>
      <c r="T10" s="156">
        <f>'по школам'!U31</f>
        <v>67</v>
      </c>
      <c r="U10" s="156">
        <f>'по школам'!V31</f>
        <v>70</v>
      </c>
      <c r="V10" s="156">
        <f>'по школам'!W31</f>
        <v>67</v>
      </c>
      <c r="W10" s="157">
        <f>'по школам'!X31</f>
        <v>70</v>
      </c>
      <c r="X10" s="157">
        <f>'по школам'!Y31</f>
        <v>11</v>
      </c>
      <c r="Y10" s="157">
        <f>'по школам'!Z31</f>
        <v>53</v>
      </c>
      <c r="Z10" s="157">
        <f>'по школам'!AA31</f>
        <v>2</v>
      </c>
      <c r="AA10" s="157">
        <f>'по школам'!AB31</f>
        <v>58</v>
      </c>
      <c r="AB10" s="157">
        <f>'по школам'!AC31</f>
        <v>18</v>
      </c>
      <c r="AC10" s="157">
        <f>'по школам'!AD31</f>
        <v>44</v>
      </c>
      <c r="AD10" s="157">
        <f>'по школам'!AE31</f>
        <v>43</v>
      </c>
      <c r="AE10" s="157">
        <f>'по школам'!AF31</f>
        <v>21</v>
      </c>
      <c r="AF10" s="157">
        <f>'по школам'!AG31</f>
        <v>18</v>
      </c>
      <c r="AG10" s="157">
        <f>'по школам'!AH31</f>
        <v>32</v>
      </c>
      <c r="AH10" s="157">
        <f>'по школам'!AI31</f>
        <v>16</v>
      </c>
      <c r="AI10" s="158">
        <f t="shared" si="0"/>
        <v>838</v>
      </c>
      <c r="AJ10" s="159">
        <f>'по школам в %'!F10+'по школам в %'!E10</f>
        <v>1</v>
      </c>
      <c r="AK10" s="159">
        <f t="shared" si="1"/>
        <v>0.58194444444444438</v>
      </c>
      <c r="AL10" s="159">
        <f t="shared" si="2"/>
        <v>1</v>
      </c>
      <c r="AM10" s="159">
        <f t="shared" si="3"/>
        <v>0.41805555555555562</v>
      </c>
    </row>
    <row r="11" spans="1:39" ht="12" customHeight="1" x14ac:dyDescent="0.2">
      <c r="A11" s="150" t="s">
        <v>39</v>
      </c>
      <c r="B11" s="151">
        <f>'по школам'!C34</f>
        <v>50</v>
      </c>
      <c r="C11" s="152">
        <f>'по школам'!D34</f>
        <v>49</v>
      </c>
      <c r="D11" s="151">
        <f>'по школам'!E34</f>
        <v>42</v>
      </c>
      <c r="E11" s="153">
        <f>'по школам'!F34</f>
        <v>1</v>
      </c>
      <c r="F11" s="154">
        <f>'по школам'!G34</f>
        <v>2</v>
      </c>
      <c r="G11" s="154">
        <f>'по школам'!H34</f>
        <v>46</v>
      </c>
      <c r="H11" s="155">
        <f>'по школам'!I34</f>
        <v>4</v>
      </c>
      <c r="I11" s="155">
        <f>'по школам'!J34</f>
        <v>4</v>
      </c>
      <c r="J11" s="151">
        <f>'по школам'!K34</f>
        <v>0</v>
      </c>
      <c r="K11" s="151">
        <f>'по школам'!L34</f>
        <v>20</v>
      </c>
      <c r="L11" s="151">
        <f>'по школам'!M34</f>
        <v>0</v>
      </c>
      <c r="M11" s="151">
        <f>'по школам'!N34</f>
        <v>20</v>
      </c>
      <c r="N11" s="151">
        <f>'по школам'!O34</f>
        <v>49</v>
      </c>
      <c r="O11" s="156">
        <f>'по школам'!P34</f>
        <v>7</v>
      </c>
      <c r="P11" s="156">
        <f>'по школам'!Q34</f>
        <v>29</v>
      </c>
      <c r="Q11" s="156">
        <f>'по школам'!R34</f>
        <v>28</v>
      </c>
      <c r="R11" s="156">
        <f>'по школам'!S34</f>
        <v>47</v>
      </c>
      <c r="S11" s="156">
        <f>'по школам'!T34</f>
        <v>34</v>
      </c>
      <c r="T11" s="156">
        <f>'по школам'!U34</f>
        <v>43</v>
      </c>
      <c r="U11" s="156">
        <f>'по школам'!V34</f>
        <v>37</v>
      </c>
      <c r="V11" s="156">
        <f>'по школам'!W34</f>
        <v>41</v>
      </c>
      <c r="W11" s="157">
        <f>'по школам'!X34</f>
        <v>39</v>
      </c>
      <c r="X11" s="157">
        <f>'по школам'!Y34</f>
        <v>16</v>
      </c>
      <c r="Y11" s="157">
        <f>'по школам'!Z34</f>
        <v>29</v>
      </c>
      <c r="Z11" s="157">
        <f>'по школам'!AA34</f>
        <v>13</v>
      </c>
      <c r="AA11" s="157">
        <f>'по школам'!AB34</f>
        <v>29</v>
      </c>
      <c r="AB11" s="157">
        <f>'по школам'!AC34</f>
        <v>18</v>
      </c>
      <c r="AC11" s="157">
        <f>'по школам'!AD34</f>
        <v>14</v>
      </c>
      <c r="AD11" s="157">
        <f>'по школам'!AE34</f>
        <v>42</v>
      </c>
      <c r="AE11" s="157">
        <f>'по школам'!AF34</f>
        <v>16</v>
      </c>
      <c r="AF11" s="157">
        <f>'по школам'!AG34</f>
        <v>24</v>
      </c>
      <c r="AG11" s="157">
        <f>'по школам'!AH34</f>
        <v>1</v>
      </c>
      <c r="AH11" s="157">
        <f>'по школам'!AI34</f>
        <v>38</v>
      </c>
      <c r="AI11" s="158">
        <f t="shared" si="0"/>
        <v>545</v>
      </c>
      <c r="AJ11" s="159">
        <f>'по школам в %'!F11+'по школам в %'!E11</f>
        <v>0.97959183673469397</v>
      </c>
      <c r="AK11" s="159">
        <f t="shared" si="1"/>
        <v>0.55612244897959184</v>
      </c>
      <c r="AL11" s="159">
        <f t="shared" si="2"/>
        <v>0.93877551020408168</v>
      </c>
      <c r="AM11" s="159">
        <f t="shared" si="3"/>
        <v>0.44387755102040816</v>
      </c>
    </row>
    <row r="12" spans="1:39" ht="12" customHeight="1" x14ac:dyDescent="0.2">
      <c r="A12" s="150" t="s">
        <v>175</v>
      </c>
      <c r="B12" s="151">
        <f>'по школам'!C38</f>
        <v>72</v>
      </c>
      <c r="C12" s="152">
        <f>'по школам'!D38</f>
        <v>67</v>
      </c>
      <c r="D12" s="151">
        <f>'по школам'!E38</f>
        <v>47</v>
      </c>
      <c r="E12" s="153">
        <f>'по школам'!F38</f>
        <v>0</v>
      </c>
      <c r="F12" s="154">
        <f>'по школам'!G38</f>
        <v>6</v>
      </c>
      <c r="G12" s="154">
        <f>'по школам'!H38</f>
        <v>61</v>
      </c>
      <c r="H12" s="155">
        <f>'по школам'!I38</f>
        <v>5</v>
      </c>
      <c r="I12" s="155">
        <f>'по школам'!J38</f>
        <v>5</v>
      </c>
      <c r="J12" s="151">
        <f>'по школам'!K38</f>
        <v>9</v>
      </c>
      <c r="K12" s="151">
        <f>'по школам'!L38</f>
        <v>16</v>
      </c>
      <c r="L12" s="151">
        <f>'по школам'!M38</f>
        <v>9</v>
      </c>
      <c r="M12" s="151">
        <f>'по школам'!N38</f>
        <v>16</v>
      </c>
      <c r="N12" s="151">
        <f>'по школам'!O38</f>
        <v>63</v>
      </c>
      <c r="O12" s="156">
        <f>'по школам'!P38</f>
        <v>22</v>
      </c>
      <c r="P12" s="156">
        <f>'по школам'!Q38</f>
        <v>43</v>
      </c>
      <c r="Q12" s="156">
        <f>'по школам'!R38</f>
        <v>45</v>
      </c>
      <c r="R12" s="156">
        <f>'по школам'!S38</f>
        <v>62</v>
      </c>
      <c r="S12" s="156">
        <f>'по школам'!T38</f>
        <v>58</v>
      </c>
      <c r="T12" s="156">
        <f>'по школам'!U38</f>
        <v>61</v>
      </c>
      <c r="U12" s="156">
        <f>'по школам'!V38</f>
        <v>53</v>
      </c>
      <c r="V12" s="156">
        <f>'по школам'!W38</f>
        <v>65</v>
      </c>
      <c r="W12" s="157">
        <f>'по школам'!X38</f>
        <v>57</v>
      </c>
      <c r="X12" s="157">
        <f>'по школам'!Y38</f>
        <v>23</v>
      </c>
      <c r="Y12" s="157">
        <f>'по школам'!Z38</f>
        <v>38</v>
      </c>
      <c r="Z12" s="157">
        <f>'по школам'!AA38</f>
        <v>12</v>
      </c>
      <c r="AA12" s="157">
        <f>'по школам'!AB38</f>
        <v>41</v>
      </c>
      <c r="AB12" s="157">
        <f>'по школам'!AC38</f>
        <v>24</v>
      </c>
      <c r="AC12" s="157">
        <f>'по школам'!AD38</f>
        <v>18</v>
      </c>
      <c r="AD12" s="157">
        <f>'по школам'!AE38</f>
        <v>47</v>
      </c>
      <c r="AE12" s="157">
        <f>'по школам'!AF38</f>
        <v>18</v>
      </c>
      <c r="AF12" s="157">
        <f>'по школам'!AG38</f>
        <v>21</v>
      </c>
      <c r="AG12" s="157">
        <f>'по школам'!AH38</f>
        <v>11</v>
      </c>
      <c r="AH12" s="157">
        <f>'по школам'!AI38</f>
        <v>31</v>
      </c>
      <c r="AI12" s="158">
        <f t="shared" si="0"/>
        <v>750</v>
      </c>
      <c r="AJ12" s="159">
        <f>'по школам в %'!F12+'по школам в %'!E12</f>
        <v>1</v>
      </c>
      <c r="AK12" s="159">
        <f t="shared" si="1"/>
        <v>0.55970149253731338</v>
      </c>
      <c r="AL12" s="159">
        <f t="shared" si="2"/>
        <v>0.91044776119402981</v>
      </c>
      <c r="AM12" s="159">
        <f t="shared" si="3"/>
        <v>0.44029850746268662</v>
      </c>
    </row>
    <row r="13" spans="1:39" ht="12" customHeight="1" x14ac:dyDescent="0.2">
      <c r="A13" s="150" t="s">
        <v>41</v>
      </c>
      <c r="B13" s="151">
        <f>'по школам'!C48</f>
        <v>93</v>
      </c>
      <c r="C13" s="152">
        <f>'по школам'!D48</f>
        <v>90</v>
      </c>
      <c r="D13" s="151">
        <f>'по школам'!E48</f>
        <v>49</v>
      </c>
      <c r="E13" s="153">
        <f>'по школам'!F48</f>
        <v>3</v>
      </c>
      <c r="F13" s="154">
        <f>'по школам'!G48</f>
        <v>7</v>
      </c>
      <c r="G13" s="154">
        <f>'по школам'!H48</f>
        <v>80</v>
      </c>
      <c r="H13" s="155">
        <f>'по школам'!I48</f>
        <v>19</v>
      </c>
      <c r="I13" s="155">
        <f>'по школам'!J48</f>
        <v>18</v>
      </c>
      <c r="J13" s="151">
        <f>'по школам'!K48</f>
        <v>0</v>
      </c>
      <c r="K13" s="151">
        <f>'по школам'!L48</f>
        <v>16</v>
      </c>
      <c r="L13" s="151">
        <f>'по школам'!M48</f>
        <v>0</v>
      </c>
      <c r="M13" s="151">
        <f>'по школам'!N48</f>
        <v>15</v>
      </c>
      <c r="N13" s="151">
        <f>'по школам'!O48</f>
        <v>83</v>
      </c>
      <c r="O13" s="156">
        <f>'по школам'!P48</f>
        <v>13</v>
      </c>
      <c r="P13" s="156">
        <f>'по школам'!Q48</f>
        <v>72</v>
      </c>
      <c r="Q13" s="156">
        <f>'по школам'!R48</f>
        <v>59</v>
      </c>
      <c r="R13" s="156">
        <f>'по школам'!S48</f>
        <v>84</v>
      </c>
      <c r="S13" s="156">
        <f>'по школам'!T48</f>
        <v>63</v>
      </c>
      <c r="T13" s="156">
        <f>'по школам'!U48</f>
        <v>72</v>
      </c>
      <c r="U13" s="156">
        <f>'по школам'!V48</f>
        <v>72</v>
      </c>
      <c r="V13" s="156">
        <f>'по школам'!W48</f>
        <v>85</v>
      </c>
      <c r="W13" s="157">
        <f>'по школам'!X48</f>
        <v>81</v>
      </c>
      <c r="X13" s="157">
        <f>'по школам'!Y48</f>
        <v>3</v>
      </c>
      <c r="Y13" s="157">
        <f>'по школам'!Z48</f>
        <v>67</v>
      </c>
      <c r="Z13" s="157">
        <f>'по школам'!AA48</f>
        <v>2</v>
      </c>
      <c r="AA13" s="157">
        <f>'по школам'!AB48</f>
        <v>71</v>
      </c>
      <c r="AB13" s="157">
        <f>'по школам'!AC48</f>
        <v>45</v>
      </c>
      <c r="AC13" s="157">
        <f>'по школам'!AD48</f>
        <v>20</v>
      </c>
      <c r="AD13" s="157">
        <f>'по школам'!AE48</f>
        <v>64</v>
      </c>
      <c r="AE13" s="157">
        <f>'по школам'!AF48</f>
        <v>36</v>
      </c>
      <c r="AF13" s="157">
        <f>'по школам'!AG48</f>
        <v>11</v>
      </c>
      <c r="AG13" s="157">
        <f>'по школам'!AH48</f>
        <v>1</v>
      </c>
      <c r="AH13" s="157">
        <f>'по школам'!AI48</f>
        <v>17</v>
      </c>
      <c r="AI13" s="158">
        <f t="shared" si="0"/>
        <v>938</v>
      </c>
      <c r="AJ13" s="159">
        <f>'по школам в %'!F13+'по школам в %'!E13</f>
        <v>0.96666666666666656</v>
      </c>
      <c r="AK13" s="159">
        <f t="shared" si="1"/>
        <v>0.52111111111111108</v>
      </c>
      <c r="AL13" s="159">
        <f t="shared" si="2"/>
        <v>0.88888888888888884</v>
      </c>
      <c r="AM13" s="159">
        <f t="shared" si="3"/>
        <v>0.47888888888888892</v>
      </c>
    </row>
    <row r="14" spans="1:39" ht="12" customHeight="1" x14ac:dyDescent="0.2">
      <c r="A14" s="150" t="s">
        <v>42</v>
      </c>
      <c r="B14" s="151">
        <f>'по школам'!C53</f>
        <v>81</v>
      </c>
      <c r="C14" s="152">
        <f>'по школам'!D53</f>
        <v>78</v>
      </c>
      <c r="D14" s="151">
        <f>'по школам'!E53</f>
        <v>26</v>
      </c>
      <c r="E14" s="153">
        <f>'по школам'!F53</f>
        <v>15</v>
      </c>
      <c r="F14" s="154">
        <f>'по школам'!G53</f>
        <v>24</v>
      </c>
      <c r="G14" s="154">
        <f>'по школам'!H53</f>
        <v>39</v>
      </c>
      <c r="H14" s="155">
        <f>'по школам'!I53</f>
        <v>20</v>
      </c>
      <c r="I14" s="155">
        <f>'по школам'!J53</f>
        <v>10</v>
      </c>
      <c r="J14" s="151">
        <f>'по школам'!K53</f>
        <v>22</v>
      </c>
      <c r="K14" s="151">
        <f>'по школам'!L53</f>
        <v>17</v>
      </c>
      <c r="L14" s="151">
        <f>'по школам'!M53</f>
        <v>19</v>
      </c>
      <c r="M14" s="151">
        <f>'по школам'!N53</f>
        <v>13</v>
      </c>
      <c r="N14" s="151">
        <f>'по школам'!O53</f>
        <v>53</v>
      </c>
      <c r="O14" s="156">
        <f>'по школам'!P53</f>
        <v>19</v>
      </c>
      <c r="P14" s="156">
        <f>'по школам'!Q53</f>
        <v>36</v>
      </c>
      <c r="Q14" s="156">
        <f>'по школам'!R53</f>
        <v>36</v>
      </c>
      <c r="R14" s="156">
        <f>'по школам'!S53</f>
        <v>57</v>
      </c>
      <c r="S14" s="156">
        <f>'по школам'!T53</f>
        <v>45</v>
      </c>
      <c r="T14" s="156">
        <f>'по школам'!U53</f>
        <v>63</v>
      </c>
      <c r="U14" s="156">
        <f>'по школам'!V53</f>
        <v>55</v>
      </c>
      <c r="V14" s="156">
        <f>'по школам'!W53</f>
        <v>67</v>
      </c>
      <c r="W14" s="157">
        <f>'по школам'!X53</f>
        <v>44</v>
      </c>
      <c r="X14" s="157">
        <f>'по школам'!Y53</f>
        <v>27</v>
      </c>
      <c r="Y14" s="157">
        <f>'по школам'!Z53</f>
        <v>28</v>
      </c>
      <c r="Z14" s="157">
        <f>'по школам'!AA53</f>
        <v>22</v>
      </c>
      <c r="AA14" s="157">
        <f>'по школам'!AB53</f>
        <v>8</v>
      </c>
      <c r="AB14" s="157">
        <f>'по школам'!AC53</f>
        <v>15</v>
      </c>
      <c r="AC14" s="157">
        <f>'по школам'!AD53</f>
        <v>12</v>
      </c>
      <c r="AD14" s="157">
        <f>'по школам'!AE53</f>
        <v>4</v>
      </c>
      <c r="AE14" s="157">
        <f>'по школам'!AF53</f>
        <v>3</v>
      </c>
      <c r="AF14" s="157">
        <f>'по школам'!AG53</f>
        <v>0</v>
      </c>
      <c r="AG14" s="157">
        <f>'по школам'!AH53</f>
        <v>0</v>
      </c>
      <c r="AH14" s="157">
        <f>'по школам'!AI53</f>
        <v>3</v>
      </c>
      <c r="AI14" s="158">
        <f t="shared" si="0"/>
        <v>544</v>
      </c>
      <c r="AJ14" s="159">
        <f>'по школам в %'!F14+'по школам в %'!E14</f>
        <v>0.80769230769230771</v>
      </c>
      <c r="AK14" s="159">
        <f t="shared" si="1"/>
        <v>0.3487179487179487</v>
      </c>
      <c r="AL14" s="159">
        <f t="shared" si="2"/>
        <v>0.5</v>
      </c>
      <c r="AM14" s="159">
        <f t="shared" si="3"/>
        <v>0.6512820512820513</v>
      </c>
    </row>
    <row r="15" spans="1:39" ht="12" customHeight="1" x14ac:dyDescent="0.2">
      <c r="A15" s="150" t="s">
        <v>43</v>
      </c>
      <c r="B15" s="151">
        <f>'по школам'!C57</f>
        <v>75</v>
      </c>
      <c r="C15" s="152">
        <f>'по школам'!D57</f>
        <v>69</v>
      </c>
      <c r="D15" s="151">
        <f>'по школам'!E57</f>
        <v>52</v>
      </c>
      <c r="E15" s="153">
        <f>'по школам'!F57</f>
        <v>12</v>
      </c>
      <c r="F15" s="154">
        <f>'по школам'!G57</f>
        <v>33</v>
      </c>
      <c r="G15" s="154">
        <f>'по школам'!H57</f>
        <v>24</v>
      </c>
      <c r="H15" s="155">
        <f>'по школам'!I57</f>
        <v>5</v>
      </c>
      <c r="I15" s="155">
        <f>'по школам'!J57</f>
        <v>3</v>
      </c>
      <c r="J15" s="151">
        <f>'по школам'!K57</f>
        <v>32</v>
      </c>
      <c r="K15" s="151">
        <f>'по школам'!L57</f>
        <v>19</v>
      </c>
      <c r="L15" s="151">
        <f>'по школам'!M57</f>
        <v>20</v>
      </c>
      <c r="M15" s="151">
        <f>'по школам'!N57</f>
        <v>11</v>
      </c>
      <c r="N15" s="151">
        <f>'по школам'!O57</f>
        <v>58</v>
      </c>
      <c r="O15" s="156">
        <f>'по школам'!P57</f>
        <v>11</v>
      </c>
      <c r="P15" s="156">
        <f>'по школам'!Q57</f>
        <v>35</v>
      </c>
      <c r="Q15" s="156">
        <f>'по школам'!R57</f>
        <v>34</v>
      </c>
      <c r="R15" s="156">
        <f>'по школам'!S57</f>
        <v>54</v>
      </c>
      <c r="S15" s="156">
        <f>'по школам'!T57</f>
        <v>25</v>
      </c>
      <c r="T15" s="156">
        <f>'по школам'!U57</f>
        <v>56</v>
      </c>
      <c r="U15" s="156">
        <f>'по школам'!V57</f>
        <v>41</v>
      </c>
      <c r="V15" s="156">
        <f>'по школам'!W57</f>
        <v>57</v>
      </c>
      <c r="W15" s="157">
        <f>'по школам'!X57</f>
        <v>35</v>
      </c>
      <c r="X15" s="157">
        <f>'по школам'!Y57</f>
        <v>10</v>
      </c>
      <c r="Y15" s="157">
        <f>'по школам'!Z57</f>
        <v>31</v>
      </c>
      <c r="Z15" s="157">
        <f>'по школам'!AA57</f>
        <v>8</v>
      </c>
      <c r="AA15" s="157">
        <f>'по школам'!AB57</f>
        <v>12</v>
      </c>
      <c r="AB15" s="157">
        <f>'по школам'!AC57</f>
        <v>15</v>
      </c>
      <c r="AC15" s="157">
        <f>'по школам'!AD57</f>
        <v>3</v>
      </c>
      <c r="AD15" s="157">
        <f>'по школам'!AE57</f>
        <v>13</v>
      </c>
      <c r="AE15" s="157">
        <f>'по школам'!AF57</f>
        <v>1</v>
      </c>
      <c r="AF15" s="157">
        <f>'по школам'!AG57</f>
        <v>2</v>
      </c>
      <c r="AG15" s="157">
        <f>'по школам'!AH57</f>
        <v>4</v>
      </c>
      <c r="AH15" s="157">
        <f>'по школам'!AI57</f>
        <v>0</v>
      </c>
      <c r="AI15" s="158">
        <f t="shared" si="0"/>
        <v>447</v>
      </c>
      <c r="AJ15" s="159">
        <f>'по школам в %'!F15+'по школам в %'!E15</f>
        <v>0.82608695652173914</v>
      </c>
      <c r="AK15" s="159">
        <f t="shared" si="1"/>
        <v>0.32391304347826089</v>
      </c>
      <c r="AL15" s="159">
        <f t="shared" si="2"/>
        <v>0.34782608695652173</v>
      </c>
      <c r="AM15" s="159">
        <f t="shared" si="3"/>
        <v>0.67608695652173911</v>
      </c>
    </row>
    <row r="16" spans="1:39" ht="12" customHeight="1" x14ac:dyDescent="0.2">
      <c r="A16" s="150" t="s">
        <v>44</v>
      </c>
      <c r="B16" s="151">
        <f>'по школам'!C62</f>
        <v>86</v>
      </c>
      <c r="C16" s="152">
        <f>'по школам'!D62</f>
        <v>85</v>
      </c>
      <c r="D16" s="151">
        <f>'по школам'!E62</f>
        <v>55</v>
      </c>
      <c r="E16" s="153">
        <f>'по школам'!F62</f>
        <v>5</v>
      </c>
      <c r="F16" s="154">
        <f>'по школам'!G62</f>
        <v>10</v>
      </c>
      <c r="G16" s="154">
        <f>'по школам'!H62</f>
        <v>70</v>
      </c>
      <c r="H16" s="155">
        <f>'по школам'!I62</f>
        <v>20</v>
      </c>
      <c r="I16" s="155">
        <f>'по школам'!J62</f>
        <v>16</v>
      </c>
      <c r="J16" s="151">
        <f>'по школам'!K62</f>
        <v>2</v>
      </c>
      <c r="K16" s="151">
        <f>'по школам'!L62</f>
        <v>33</v>
      </c>
      <c r="L16" s="151">
        <f>'по школам'!M62</f>
        <v>2</v>
      </c>
      <c r="M16" s="151">
        <f>'по школам'!N62</f>
        <v>30</v>
      </c>
      <c r="N16" s="151">
        <f>'по школам'!O62</f>
        <v>76</v>
      </c>
      <c r="O16" s="156">
        <f>'по школам'!P62</f>
        <v>14</v>
      </c>
      <c r="P16" s="156">
        <f>'по школам'!Q62</f>
        <v>59</v>
      </c>
      <c r="Q16" s="156">
        <f>'по школам'!R62</f>
        <v>52</v>
      </c>
      <c r="R16" s="156">
        <f>'по школам'!S62</f>
        <v>74</v>
      </c>
      <c r="S16" s="156">
        <f>'по школам'!T62</f>
        <v>65</v>
      </c>
      <c r="T16" s="156">
        <f>'по школам'!U62</f>
        <v>71</v>
      </c>
      <c r="U16" s="156">
        <f>'по школам'!V62</f>
        <v>65</v>
      </c>
      <c r="V16" s="156">
        <f>'по школам'!W62</f>
        <v>74</v>
      </c>
      <c r="W16" s="157">
        <f>'по школам'!X62</f>
        <v>71</v>
      </c>
      <c r="X16" s="157">
        <f>'по школам'!Y62</f>
        <v>22</v>
      </c>
      <c r="Y16" s="157">
        <f>'по школам'!Z62</f>
        <v>45</v>
      </c>
      <c r="Z16" s="157">
        <f>'по школам'!AA62</f>
        <v>12</v>
      </c>
      <c r="AA16" s="157">
        <f>'по школам'!AB62</f>
        <v>54</v>
      </c>
      <c r="AB16" s="157">
        <f>'по школам'!AC62</f>
        <v>42</v>
      </c>
      <c r="AC16" s="157">
        <f>'по школам'!AD62</f>
        <v>21</v>
      </c>
      <c r="AD16" s="157">
        <f>'по школам'!AE62</f>
        <v>41</v>
      </c>
      <c r="AE16" s="157">
        <f>'по школам'!AF62</f>
        <v>24</v>
      </c>
      <c r="AF16" s="157">
        <f>'по школам'!AG62</f>
        <v>9</v>
      </c>
      <c r="AG16" s="157">
        <f>'по школам'!AH62</f>
        <v>0</v>
      </c>
      <c r="AH16" s="157">
        <f>'по школам'!AI62</f>
        <v>41</v>
      </c>
      <c r="AI16" s="158">
        <f t="shared" si="0"/>
        <v>856</v>
      </c>
      <c r="AJ16" s="159">
        <f>'по школам в %'!F16+'по школам в %'!E16</f>
        <v>0.94117647058823528</v>
      </c>
      <c r="AK16" s="159">
        <f t="shared" si="1"/>
        <v>0.50352941176470589</v>
      </c>
      <c r="AL16" s="159">
        <f t="shared" si="2"/>
        <v>0.82352941176470584</v>
      </c>
      <c r="AM16" s="159">
        <f t="shared" si="3"/>
        <v>0.49647058823529411</v>
      </c>
    </row>
    <row r="17" spans="1:39" ht="12" customHeight="1" x14ac:dyDescent="0.2">
      <c r="A17" s="150" t="s">
        <v>45</v>
      </c>
      <c r="B17" s="151">
        <f>'по школам'!C67</f>
        <v>104</v>
      </c>
      <c r="C17" s="152">
        <f>'по школам'!D67</f>
        <v>97</v>
      </c>
      <c r="D17" s="151">
        <f>'по школам'!E67</f>
        <v>57</v>
      </c>
      <c r="E17" s="153">
        <f>'по школам'!F67</f>
        <v>2</v>
      </c>
      <c r="F17" s="154">
        <f>'по школам'!G67</f>
        <v>9</v>
      </c>
      <c r="G17" s="154">
        <f>'по школам'!H67</f>
        <v>86</v>
      </c>
      <c r="H17" s="155">
        <f>'по школам'!I67</f>
        <v>18</v>
      </c>
      <c r="I17" s="155">
        <f>'по школам'!J67</f>
        <v>17</v>
      </c>
      <c r="J17" s="151">
        <f>'по школам'!K67</f>
        <v>23</v>
      </c>
      <c r="K17" s="151">
        <f>'по школам'!L67</f>
        <v>13</v>
      </c>
      <c r="L17" s="151">
        <f>'по школам'!M67</f>
        <v>17</v>
      </c>
      <c r="M17" s="151">
        <f>'по школам'!N67</f>
        <v>13</v>
      </c>
      <c r="N17" s="151">
        <f>'по школам'!O67</f>
        <v>92</v>
      </c>
      <c r="O17" s="156">
        <f>'по школам'!P67</f>
        <v>23</v>
      </c>
      <c r="P17" s="156">
        <f>'по школам'!Q67</f>
        <v>61</v>
      </c>
      <c r="Q17" s="156">
        <f>'по школам'!R67</f>
        <v>79</v>
      </c>
      <c r="R17" s="156">
        <f>'по школам'!S67</f>
        <v>90</v>
      </c>
      <c r="S17" s="156">
        <f>'по школам'!T67</f>
        <v>74</v>
      </c>
      <c r="T17" s="156">
        <f>'по школам'!U67</f>
        <v>87</v>
      </c>
      <c r="U17" s="156">
        <f>'по школам'!V67</f>
        <v>78</v>
      </c>
      <c r="V17" s="156">
        <f>'по школам'!W67</f>
        <v>90</v>
      </c>
      <c r="W17" s="157">
        <f>'по школам'!X67</f>
        <v>78</v>
      </c>
      <c r="X17" s="157">
        <f>'по школам'!Y67</f>
        <v>33</v>
      </c>
      <c r="Y17" s="157">
        <f>'по школам'!Z67</f>
        <v>47</v>
      </c>
      <c r="Z17" s="157">
        <f>'по школам'!AA67</f>
        <v>20</v>
      </c>
      <c r="AA17" s="157">
        <f>'по школам'!AB67</f>
        <v>57</v>
      </c>
      <c r="AB17" s="157">
        <f>'по школам'!AC67</f>
        <v>17</v>
      </c>
      <c r="AC17" s="157">
        <f>'по школам'!AD67</f>
        <v>52</v>
      </c>
      <c r="AD17" s="157">
        <f>'по школам'!AE67</f>
        <v>68</v>
      </c>
      <c r="AE17" s="157">
        <f>'по школам'!AF67</f>
        <v>20</v>
      </c>
      <c r="AF17" s="157">
        <f>'по школам'!AG67</f>
        <v>25</v>
      </c>
      <c r="AG17" s="157">
        <f>'по школам'!AH67</f>
        <v>17</v>
      </c>
      <c r="AH17" s="157">
        <f>'по школам'!AI67</f>
        <v>5</v>
      </c>
      <c r="AI17" s="158">
        <f t="shared" si="0"/>
        <v>1021</v>
      </c>
      <c r="AJ17" s="159">
        <f>'по школам в %'!F17+'по школам в %'!E17</f>
        <v>0.97938144329896903</v>
      </c>
      <c r="AK17" s="159">
        <f t="shared" si="1"/>
        <v>0.52628865979381445</v>
      </c>
      <c r="AL17" s="159">
        <f t="shared" si="2"/>
        <v>0.88659793814432986</v>
      </c>
      <c r="AM17" s="159">
        <f t="shared" si="3"/>
        <v>0.47371134020618555</v>
      </c>
    </row>
    <row r="18" spans="1:39" ht="12" customHeight="1" x14ac:dyDescent="0.2">
      <c r="A18" s="150" t="s">
        <v>68</v>
      </c>
      <c r="B18" s="151">
        <f>'по школам'!C72</f>
        <v>73</v>
      </c>
      <c r="C18" s="152">
        <f>'по школам'!D72</f>
        <v>72</v>
      </c>
      <c r="D18" s="151">
        <f>'по школам'!E72</f>
        <v>57</v>
      </c>
      <c r="E18" s="153">
        <f>'по школам'!F72</f>
        <v>1</v>
      </c>
      <c r="F18" s="154">
        <f>'по школам'!G72</f>
        <v>6</v>
      </c>
      <c r="G18" s="154">
        <f>'по школам'!H72</f>
        <v>65</v>
      </c>
      <c r="H18" s="155">
        <f>'по школам'!I72</f>
        <v>12</v>
      </c>
      <c r="I18" s="155">
        <f>'по школам'!J72</f>
        <v>11</v>
      </c>
      <c r="J18" s="151">
        <f>'по школам'!K72</f>
        <v>25</v>
      </c>
      <c r="K18" s="151">
        <f>'по школам'!L72</f>
        <v>5</v>
      </c>
      <c r="L18" s="151">
        <f>'по школам'!M72</f>
        <v>22</v>
      </c>
      <c r="M18" s="151">
        <f>'по школам'!N72</f>
        <v>5</v>
      </c>
      <c r="N18" s="151">
        <f>'по школам'!O72</f>
        <v>59</v>
      </c>
      <c r="O18" s="156">
        <f>'по школам'!P72</f>
        <v>18</v>
      </c>
      <c r="P18" s="156">
        <f>'по школам'!Q72</f>
        <v>47</v>
      </c>
      <c r="Q18" s="156">
        <f>'по школам'!R72</f>
        <v>50</v>
      </c>
      <c r="R18" s="156">
        <f>'по школам'!S72</f>
        <v>58</v>
      </c>
      <c r="S18" s="156">
        <f>'по школам'!T72</f>
        <v>55</v>
      </c>
      <c r="T18" s="156">
        <f>'по школам'!U72</f>
        <v>64</v>
      </c>
      <c r="U18" s="156">
        <f>'по школам'!V72</f>
        <v>59</v>
      </c>
      <c r="V18" s="156">
        <f>'по школам'!W72</f>
        <v>67</v>
      </c>
      <c r="W18" s="157">
        <f>'по школам'!X72</f>
        <v>63</v>
      </c>
      <c r="X18" s="157">
        <f>'по школам'!Y72</f>
        <v>7</v>
      </c>
      <c r="Y18" s="157">
        <f>'по школам'!Z72</f>
        <v>50</v>
      </c>
      <c r="Z18" s="157">
        <f>'по школам'!AA72</f>
        <v>7</v>
      </c>
      <c r="AA18" s="157">
        <f>'по школам'!AB72</f>
        <v>52</v>
      </c>
      <c r="AB18" s="157">
        <f>'по школам'!AC72</f>
        <v>17</v>
      </c>
      <c r="AC18" s="157">
        <f>'по школам'!AD72</f>
        <v>14</v>
      </c>
      <c r="AD18" s="157">
        <f>'по школам'!AE72</f>
        <v>39</v>
      </c>
      <c r="AE18" s="157">
        <f>'по школам'!AF72</f>
        <v>20</v>
      </c>
      <c r="AF18" s="157">
        <f>'по школам'!AG72</f>
        <v>10</v>
      </c>
      <c r="AG18" s="157">
        <f>'по школам'!AH72</f>
        <v>8</v>
      </c>
      <c r="AH18" s="157">
        <f>'по школам'!AI72</f>
        <v>40</v>
      </c>
      <c r="AI18" s="158">
        <f t="shared" si="0"/>
        <v>745</v>
      </c>
      <c r="AJ18" s="159">
        <f>'по школам в %'!F18+'по школам в %'!E18</f>
        <v>0.98611111111111116</v>
      </c>
      <c r="AK18" s="159">
        <f t="shared" si="1"/>
        <v>0.51736111111111116</v>
      </c>
      <c r="AL18" s="159">
        <f t="shared" si="2"/>
        <v>0.90277777777777779</v>
      </c>
      <c r="AM18" s="159">
        <f t="shared" si="3"/>
        <v>0.48263888888888884</v>
      </c>
    </row>
    <row r="19" spans="1:39" ht="12" customHeight="1" x14ac:dyDescent="0.2">
      <c r="A19" s="150" t="s">
        <v>48</v>
      </c>
      <c r="B19" s="151">
        <f>'по школам'!C89</f>
        <v>102</v>
      </c>
      <c r="C19" s="152">
        <f>'по школам'!D89</f>
        <v>99</v>
      </c>
      <c r="D19" s="151">
        <f>'по школам'!E89</f>
        <v>78</v>
      </c>
      <c r="E19" s="153">
        <f>'по школам'!F89</f>
        <v>3</v>
      </c>
      <c r="F19" s="154">
        <f>'по школам'!G89</f>
        <v>20</v>
      </c>
      <c r="G19" s="154">
        <f>'по школам'!H89</f>
        <v>76</v>
      </c>
      <c r="H19" s="155">
        <f>'по школам'!I89</f>
        <v>6</v>
      </c>
      <c r="I19" s="155">
        <f>'по школам'!J89</f>
        <v>6</v>
      </c>
      <c r="J19" s="151">
        <f>'по школам'!K89</f>
        <v>0</v>
      </c>
      <c r="K19" s="151">
        <f>'по школам'!L89</f>
        <v>23</v>
      </c>
      <c r="L19" s="151">
        <f>'по школам'!M89</f>
        <v>0</v>
      </c>
      <c r="M19" s="151">
        <f>'по школам'!N89</f>
        <v>23</v>
      </c>
      <c r="N19" s="151">
        <f>'по школам'!O89</f>
        <v>93</v>
      </c>
      <c r="O19" s="156">
        <f>'по школам'!P89</f>
        <v>16</v>
      </c>
      <c r="P19" s="156">
        <f>'по школам'!Q89</f>
        <v>69</v>
      </c>
      <c r="Q19" s="156">
        <f>'по школам'!R89</f>
        <v>44</v>
      </c>
      <c r="R19" s="156">
        <f>'по школам'!S89</f>
        <v>80</v>
      </c>
      <c r="S19" s="156">
        <f>'по школам'!T89</f>
        <v>83</v>
      </c>
      <c r="T19" s="156">
        <f>'по школам'!U89</f>
        <v>90</v>
      </c>
      <c r="U19" s="156">
        <f>'по школам'!V89</f>
        <v>70</v>
      </c>
      <c r="V19" s="156">
        <f>'по школам'!W89</f>
        <v>90</v>
      </c>
      <c r="W19" s="157">
        <f>'по школам'!X89</f>
        <v>78</v>
      </c>
      <c r="X19" s="157">
        <f>'по школам'!Y89</f>
        <v>30</v>
      </c>
      <c r="Y19" s="157">
        <f>'по школам'!Z89</f>
        <v>56</v>
      </c>
      <c r="Z19" s="157">
        <f>'по школам'!AA89</f>
        <v>33</v>
      </c>
      <c r="AA19" s="157">
        <f>'по школам'!AB89</f>
        <v>35</v>
      </c>
      <c r="AB19" s="157">
        <f>'по школам'!AC89</f>
        <v>47</v>
      </c>
      <c r="AC19" s="157">
        <f>'по школам'!AD89</f>
        <v>19</v>
      </c>
      <c r="AD19" s="157">
        <f>'по школам'!AE89</f>
        <v>44</v>
      </c>
      <c r="AE19" s="157">
        <f>'по школам'!AF89</f>
        <v>29</v>
      </c>
      <c r="AF19" s="157">
        <f>'по школам'!AG89</f>
        <v>8</v>
      </c>
      <c r="AG19" s="157">
        <f>'по школам'!AH89</f>
        <v>15</v>
      </c>
      <c r="AH19" s="157">
        <f>'по школам'!AI89</f>
        <v>22</v>
      </c>
      <c r="AI19" s="158">
        <f t="shared" si="0"/>
        <v>958</v>
      </c>
      <c r="AJ19" s="159">
        <f>'по школам в %'!F19+'по школам в %'!E19</f>
        <v>0.96969696969696961</v>
      </c>
      <c r="AK19" s="159">
        <f t="shared" si="1"/>
        <v>0.48383838383838385</v>
      </c>
      <c r="AL19" s="159">
        <f t="shared" si="2"/>
        <v>0.76767676767676762</v>
      </c>
      <c r="AM19" s="159">
        <f t="shared" si="3"/>
        <v>0.51616161616161615</v>
      </c>
    </row>
    <row r="20" spans="1:39" ht="12" customHeight="1" x14ac:dyDescent="0.2">
      <c r="A20" s="150" t="s">
        <v>49</v>
      </c>
      <c r="B20" s="151">
        <f>'по школам'!C96</f>
        <v>138</v>
      </c>
      <c r="C20" s="152">
        <f>'по школам'!D96</f>
        <v>122</v>
      </c>
      <c r="D20" s="151">
        <f>'по школам'!E96</f>
        <v>91</v>
      </c>
      <c r="E20" s="153">
        <f>'по школам'!F96</f>
        <v>6</v>
      </c>
      <c r="F20" s="154">
        <f>'по школам'!G96</f>
        <v>30</v>
      </c>
      <c r="G20" s="154">
        <f>'по школам'!H96</f>
        <v>86</v>
      </c>
      <c r="H20" s="155">
        <f>'по школам'!I96</f>
        <v>28</v>
      </c>
      <c r="I20" s="155">
        <f>'по школам'!J96</f>
        <v>25</v>
      </c>
      <c r="J20" s="151">
        <f>'по школам'!K96</f>
        <v>12</v>
      </c>
      <c r="K20" s="151">
        <f>'по школам'!L96</f>
        <v>4</v>
      </c>
      <c r="L20" s="151">
        <f>'по школам'!M96</f>
        <v>8</v>
      </c>
      <c r="M20" s="151">
        <f>'по школам'!N96</f>
        <v>12</v>
      </c>
      <c r="N20" s="151">
        <f>'по школам'!O96</f>
        <v>99</v>
      </c>
      <c r="O20" s="156">
        <f>'по школам'!P96</f>
        <v>34</v>
      </c>
      <c r="P20" s="156">
        <f>'по школам'!Q96</f>
        <v>62</v>
      </c>
      <c r="Q20" s="156">
        <f>'по школам'!R96</f>
        <v>69</v>
      </c>
      <c r="R20" s="156">
        <f>'по школам'!S96</f>
        <v>105</v>
      </c>
      <c r="S20" s="156">
        <f>'по школам'!T96</f>
        <v>71</v>
      </c>
      <c r="T20" s="156">
        <f>'по школам'!U96</f>
        <v>94</v>
      </c>
      <c r="U20" s="156">
        <f>'по школам'!V96</f>
        <v>73</v>
      </c>
      <c r="V20" s="156">
        <f>'по школам'!W96</f>
        <v>92</v>
      </c>
      <c r="W20" s="157">
        <f>'по школам'!X96</f>
        <v>102</v>
      </c>
      <c r="X20" s="157">
        <f>'по школам'!Y96</f>
        <v>52</v>
      </c>
      <c r="Y20" s="157">
        <f>'по школам'!Z96</f>
        <v>47</v>
      </c>
      <c r="Z20" s="157">
        <f>'по школам'!AA96</f>
        <v>30</v>
      </c>
      <c r="AA20" s="157">
        <f>'по школам'!AB96</f>
        <v>41</v>
      </c>
      <c r="AB20" s="157">
        <f>'по школам'!AC96</f>
        <v>29</v>
      </c>
      <c r="AC20" s="157">
        <f>'по школам'!AD96</f>
        <v>26</v>
      </c>
      <c r="AD20" s="157">
        <f>'по школам'!AE96</f>
        <v>51</v>
      </c>
      <c r="AE20" s="157">
        <f>'по школам'!AF96</f>
        <v>33</v>
      </c>
      <c r="AF20" s="157">
        <f>'по школам'!AG96</f>
        <v>16</v>
      </c>
      <c r="AG20" s="157">
        <f>'по школам'!AH96</f>
        <v>14</v>
      </c>
      <c r="AH20" s="157">
        <f>'по школам'!AI96</f>
        <v>23</v>
      </c>
      <c r="AI20" s="158">
        <f t="shared" si="0"/>
        <v>1064</v>
      </c>
      <c r="AJ20" s="159">
        <f>'по школам в %'!F20+'по школам в %'!E20</f>
        <v>0.95081967213114749</v>
      </c>
      <c r="AK20" s="159">
        <f t="shared" si="1"/>
        <v>0.43606557377049182</v>
      </c>
      <c r="AL20" s="159">
        <f t="shared" si="2"/>
        <v>0.70491803278688525</v>
      </c>
      <c r="AM20" s="159">
        <f t="shared" si="3"/>
        <v>0.56393442622950818</v>
      </c>
    </row>
    <row r="21" spans="1:39" ht="12" customHeight="1" x14ac:dyDescent="0.2">
      <c r="A21" s="150" t="s">
        <v>69</v>
      </c>
      <c r="B21" s="151">
        <f>'по школам'!C101</f>
        <v>90</v>
      </c>
      <c r="C21" s="152">
        <f>'по школам'!D101</f>
        <v>86</v>
      </c>
      <c r="D21" s="151">
        <f>'по школам'!E101</f>
        <v>35</v>
      </c>
      <c r="E21" s="153">
        <f>'по школам'!F101</f>
        <v>7</v>
      </c>
      <c r="F21" s="154">
        <f>'по школам'!G101</f>
        <v>16</v>
      </c>
      <c r="G21" s="154">
        <f>'по школам'!H101</f>
        <v>63</v>
      </c>
      <c r="H21" s="155">
        <f>'по школам'!I101</f>
        <v>11</v>
      </c>
      <c r="I21" s="155">
        <f>'по школам'!J101</f>
        <v>8</v>
      </c>
      <c r="J21" s="151">
        <f>'по школам'!K101</f>
        <v>14</v>
      </c>
      <c r="K21" s="151">
        <f>'по школам'!L101</f>
        <v>10</v>
      </c>
      <c r="L21" s="151">
        <f>'по школам'!M101</f>
        <v>10</v>
      </c>
      <c r="M21" s="151">
        <f>'по школам'!N101</f>
        <v>5</v>
      </c>
      <c r="N21" s="151">
        <f>'по школам'!O101</f>
        <v>82</v>
      </c>
      <c r="O21" s="156">
        <f>'по школам'!P101</f>
        <v>27</v>
      </c>
      <c r="P21" s="156">
        <f>'по школам'!Q101</f>
        <v>45</v>
      </c>
      <c r="Q21" s="156">
        <f>'по школам'!R101</f>
        <v>50</v>
      </c>
      <c r="R21" s="156">
        <f>'по школам'!S101</f>
        <v>73</v>
      </c>
      <c r="S21" s="156">
        <f>'по школам'!T101</f>
        <v>41</v>
      </c>
      <c r="T21" s="156">
        <f>'по школам'!U101</f>
        <v>71</v>
      </c>
      <c r="U21" s="156">
        <f>'по школам'!V101</f>
        <v>69</v>
      </c>
      <c r="V21" s="156">
        <f>'по школам'!W101</f>
        <v>77</v>
      </c>
      <c r="W21" s="157">
        <f>'по школам'!X101</f>
        <v>72</v>
      </c>
      <c r="X21" s="157">
        <f>'по школам'!Y101</f>
        <v>19</v>
      </c>
      <c r="Y21" s="157">
        <f>'по школам'!Z101</f>
        <v>47</v>
      </c>
      <c r="Z21" s="157">
        <f>'по школам'!AA101</f>
        <v>11</v>
      </c>
      <c r="AA21" s="157">
        <f>'по школам'!AB101</f>
        <v>52</v>
      </c>
      <c r="AB21" s="157">
        <f>'по школам'!AC101</f>
        <v>39</v>
      </c>
      <c r="AC21" s="157">
        <f>'по школам'!AD101</f>
        <v>4</v>
      </c>
      <c r="AD21" s="157">
        <f>'по школам'!AE101</f>
        <v>26</v>
      </c>
      <c r="AE21" s="157">
        <f>'по школам'!AF101</f>
        <v>15</v>
      </c>
      <c r="AF21" s="157">
        <f>'по школам'!AG101</f>
        <v>2</v>
      </c>
      <c r="AG21" s="157">
        <f>'по школам'!AH101</f>
        <v>8</v>
      </c>
      <c r="AH21" s="157">
        <f>'по школам'!AI101</f>
        <v>15</v>
      </c>
      <c r="AI21" s="158">
        <f t="shared" si="0"/>
        <v>763</v>
      </c>
      <c r="AJ21" s="159">
        <f>'по школам в %'!F21+'по школам в %'!E21</f>
        <v>0.91860465116279066</v>
      </c>
      <c r="AK21" s="159">
        <f t="shared" si="1"/>
        <v>0.44360465116279069</v>
      </c>
      <c r="AL21" s="159">
        <f t="shared" si="2"/>
        <v>0.73255813953488369</v>
      </c>
      <c r="AM21" s="159">
        <f t="shared" si="3"/>
        <v>0.55639534883720931</v>
      </c>
    </row>
    <row r="22" spans="1:39" ht="12" customHeight="1" x14ac:dyDescent="0.2">
      <c r="A22" s="150" t="s">
        <v>50</v>
      </c>
      <c r="B22" s="151">
        <f>'по школам'!C106</f>
        <v>101</v>
      </c>
      <c r="C22" s="152">
        <f>'по школам'!D106</f>
        <v>89</v>
      </c>
      <c r="D22" s="151">
        <f>'по школам'!E106</f>
        <v>65</v>
      </c>
      <c r="E22" s="153">
        <f>'по школам'!F106</f>
        <v>4</v>
      </c>
      <c r="F22" s="154">
        <f>'по школам'!G106</f>
        <v>12</v>
      </c>
      <c r="G22" s="154">
        <f>'по школам'!H106</f>
        <v>73</v>
      </c>
      <c r="H22" s="155">
        <f>'по школам'!I106</f>
        <v>17</v>
      </c>
      <c r="I22" s="155">
        <f>'по школам'!J106</f>
        <v>14</v>
      </c>
      <c r="J22" s="151">
        <f>'по школам'!K106</f>
        <v>16</v>
      </c>
      <c r="K22" s="151">
        <f>'по школам'!L106</f>
        <v>11</v>
      </c>
      <c r="L22" s="151">
        <f>'по школам'!M106</f>
        <v>3</v>
      </c>
      <c r="M22" s="151">
        <f>'по школам'!N106</f>
        <v>2</v>
      </c>
      <c r="N22" s="151">
        <f>'по школам'!O106</f>
        <v>64</v>
      </c>
      <c r="O22" s="156">
        <f>'по школам'!P106</f>
        <v>27</v>
      </c>
      <c r="P22" s="156">
        <f>'по школам'!Q106</f>
        <v>52</v>
      </c>
      <c r="Q22" s="156">
        <f>'по школам'!R106</f>
        <v>56</v>
      </c>
      <c r="R22" s="156">
        <f>'по школам'!S106</f>
        <v>79</v>
      </c>
      <c r="S22" s="156">
        <f>'по школам'!T106</f>
        <v>72</v>
      </c>
      <c r="T22" s="156">
        <f>'по школам'!U106</f>
        <v>74</v>
      </c>
      <c r="U22" s="156">
        <f>'по школам'!V106</f>
        <v>71</v>
      </c>
      <c r="V22" s="156">
        <f>'по школам'!W106</f>
        <v>75</v>
      </c>
      <c r="W22" s="157">
        <f>'по школам'!X106</f>
        <v>65</v>
      </c>
      <c r="X22" s="157">
        <f>'по школам'!Y106</f>
        <v>9</v>
      </c>
      <c r="Y22" s="157">
        <f>'по школам'!Z106</f>
        <v>46</v>
      </c>
      <c r="Z22" s="157">
        <f>'по школам'!AA106</f>
        <v>16</v>
      </c>
      <c r="AA22" s="157">
        <f>'по школам'!AB106</f>
        <v>59</v>
      </c>
      <c r="AB22" s="157">
        <f>'по школам'!AC106</f>
        <v>36</v>
      </c>
      <c r="AC22" s="157">
        <f>'по школам'!AD106</f>
        <v>28</v>
      </c>
      <c r="AD22" s="157">
        <f>'по школам'!AE106</f>
        <v>63</v>
      </c>
      <c r="AE22" s="157">
        <f>'по школам'!AF106</f>
        <v>37</v>
      </c>
      <c r="AF22" s="157">
        <f>'по школам'!AG106</f>
        <v>23</v>
      </c>
      <c r="AG22" s="157">
        <f>'по школам'!AH106</f>
        <v>3</v>
      </c>
      <c r="AH22" s="157">
        <f>'по школам'!AI106</f>
        <v>55</v>
      </c>
      <c r="AI22" s="158">
        <f t="shared" si="0"/>
        <v>946</v>
      </c>
      <c r="AJ22" s="159">
        <f>'по школам в %'!F22+'по школам в %'!E22</f>
        <v>0.9550561797752809</v>
      </c>
      <c r="AK22" s="159">
        <f t="shared" si="1"/>
        <v>0.53146067415730336</v>
      </c>
      <c r="AL22" s="159">
        <f t="shared" si="2"/>
        <v>0.8202247191011236</v>
      </c>
      <c r="AM22" s="159">
        <f t="shared" si="3"/>
        <v>0.46853932584269664</v>
      </c>
    </row>
    <row r="23" spans="1:39" ht="12" customHeight="1" x14ac:dyDescent="0.2">
      <c r="A23" s="150" t="s">
        <v>51</v>
      </c>
      <c r="B23" s="151">
        <f>'по школам'!C111</f>
        <v>89</v>
      </c>
      <c r="C23" s="152">
        <f>'по школам'!D111</f>
        <v>81</v>
      </c>
      <c r="D23" s="151">
        <f>'по школам'!E111</f>
        <v>33</v>
      </c>
      <c r="E23" s="153">
        <f>'по школам'!F111</f>
        <v>0</v>
      </c>
      <c r="F23" s="154">
        <f>'по школам'!G111</f>
        <v>1</v>
      </c>
      <c r="G23" s="154">
        <f>'по школам'!H111</f>
        <v>80</v>
      </c>
      <c r="H23" s="155">
        <f>'по школам'!I111</f>
        <v>39</v>
      </c>
      <c r="I23" s="155">
        <f>'по школам'!J111</f>
        <v>39</v>
      </c>
      <c r="J23" s="151">
        <f>'по школам'!K111</f>
        <v>3</v>
      </c>
      <c r="K23" s="151">
        <f>'по школам'!L111</f>
        <v>11</v>
      </c>
      <c r="L23" s="151">
        <f>'по школам'!M111</f>
        <v>3</v>
      </c>
      <c r="M23" s="151">
        <f>'по школам'!N111</f>
        <v>11</v>
      </c>
      <c r="N23" s="151">
        <f>'по школам'!O111</f>
        <v>66</v>
      </c>
      <c r="O23" s="156">
        <f>'по школам'!P111</f>
        <v>17</v>
      </c>
      <c r="P23" s="156">
        <f>'по школам'!Q111</f>
        <v>57</v>
      </c>
      <c r="Q23" s="156">
        <f>'по школам'!R111</f>
        <v>71</v>
      </c>
      <c r="R23" s="156">
        <f>'по школам'!S111</f>
        <v>80</v>
      </c>
      <c r="S23" s="156">
        <f>'по школам'!T111</f>
        <v>63</v>
      </c>
      <c r="T23" s="156">
        <f>'по школам'!U111</f>
        <v>75</v>
      </c>
      <c r="U23" s="156">
        <f>'по школам'!V111</f>
        <v>74</v>
      </c>
      <c r="V23" s="156">
        <f>'по школам'!W111</f>
        <v>76</v>
      </c>
      <c r="W23" s="157">
        <f>'по школам'!X111</f>
        <v>76</v>
      </c>
      <c r="X23" s="157">
        <f>'по школам'!Y111</f>
        <v>15</v>
      </c>
      <c r="Y23" s="157">
        <f>'по школам'!Z111</f>
        <v>57</v>
      </c>
      <c r="Z23" s="157">
        <f>'по школам'!AA111</f>
        <v>11</v>
      </c>
      <c r="AA23" s="157">
        <f>'по школам'!AB111</f>
        <v>62</v>
      </c>
      <c r="AB23" s="157">
        <f>'по школам'!AC111</f>
        <v>39</v>
      </c>
      <c r="AC23" s="157">
        <f>'по школам'!AD111</f>
        <v>25</v>
      </c>
      <c r="AD23" s="157">
        <f>'по школам'!AE111</f>
        <v>63</v>
      </c>
      <c r="AE23" s="157">
        <f>'по школам'!AF111</f>
        <v>43</v>
      </c>
      <c r="AF23" s="157">
        <f>'по школам'!AG111</f>
        <v>6</v>
      </c>
      <c r="AG23" s="157">
        <f>'по школам'!AH111</f>
        <v>12</v>
      </c>
      <c r="AH23" s="157">
        <f>'по школам'!AI111</f>
        <v>2</v>
      </c>
      <c r="AI23" s="158">
        <f t="shared" si="0"/>
        <v>924</v>
      </c>
      <c r="AJ23" s="159">
        <f>'по школам в %'!F23+'по школам в %'!E23</f>
        <v>1</v>
      </c>
      <c r="AK23" s="159">
        <f t="shared" si="1"/>
        <v>0.57037037037037042</v>
      </c>
      <c r="AL23" s="159">
        <f t="shared" si="2"/>
        <v>0.98765432098765427</v>
      </c>
      <c r="AM23" s="159">
        <f t="shared" si="3"/>
        <v>0.42962962962962958</v>
      </c>
    </row>
    <row r="24" spans="1:39" ht="12" customHeight="1" x14ac:dyDescent="0.2">
      <c r="A24" s="150" t="s">
        <v>52</v>
      </c>
      <c r="B24" s="151">
        <f>'по школам'!C115</f>
        <v>68</v>
      </c>
      <c r="C24" s="152">
        <f>'по школам'!D115</f>
        <v>61</v>
      </c>
      <c r="D24" s="151">
        <f>'по школам'!E115</f>
        <v>50</v>
      </c>
      <c r="E24" s="153">
        <f>'по школам'!F115</f>
        <v>4</v>
      </c>
      <c r="F24" s="154">
        <f>'по школам'!G115</f>
        <v>8</v>
      </c>
      <c r="G24" s="154">
        <f>'по школам'!H115</f>
        <v>49</v>
      </c>
      <c r="H24" s="155">
        <f>'по школам'!I115</f>
        <v>2</v>
      </c>
      <c r="I24" s="155">
        <f>'по школам'!J115</f>
        <v>2</v>
      </c>
      <c r="J24" s="151">
        <f>'по школам'!K115</f>
        <v>22</v>
      </c>
      <c r="K24" s="151">
        <f>'по школам'!L115</f>
        <v>0</v>
      </c>
      <c r="L24" s="151">
        <f>'по школам'!M115</f>
        <v>13</v>
      </c>
      <c r="M24" s="151">
        <f>'по школам'!N115</f>
        <v>0</v>
      </c>
      <c r="N24" s="151">
        <f>'по школам'!O115</f>
        <v>52</v>
      </c>
      <c r="O24" s="156">
        <f>'по школам'!P115</f>
        <v>11</v>
      </c>
      <c r="P24" s="156">
        <f>'по школам'!Q115</f>
        <v>31</v>
      </c>
      <c r="Q24" s="156">
        <f>'по школам'!R115</f>
        <v>19</v>
      </c>
      <c r="R24" s="156">
        <f>'по школам'!S115</f>
        <v>56</v>
      </c>
      <c r="S24" s="156">
        <f>'по школам'!T115</f>
        <v>15</v>
      </c>
      <c r="T24" s="156">
        <f>'по школам'!U115</f>
        <v>52</v>
      </c>
      <c r="U24" s="156">
        <f>'по школам'!V115</f>
        <v>44</v>
      </c>
      <c r="V24" s="156">
        <f>'по школам'!W115</f>
        <v>46</v>
      </c>
      <c r="W24" s="157">
        <f>'по школам'!X115</f>
        <v>30</v>
      </c>
      <c r="X24" s="157">
        <f>'по школам'!Y115</f>
        <v>21</v>
      </c>
      <c r="Y24" s="157">
        <f>'по школам'!Z115</f>
        <v>29</v>
      </c>
      <c r="Z24" s="157">
        <f>'по школам'!AA115</f>
        <v>31</v>
      </c>
      <c r="AA24" s="157">
        <f>'по школам'!AB115</f>
        <v>11</v>
      </c>
      <c r="AB24" s="157">
        <f>'по школам'!AC115</f>
        <v>33</v>
      </c>
      <c r="AC24" s="157">
        <f>'по школам'!AD115</f>
        <v>12</v>
      </c>
      <c r="AD24" s="157">
        <f>'по школам'!AE115</f>
        <v>45</v>
      </c>
      <c r="AE24" s="157">
        <f>'по школам'!AF115</f>
        <v>21</v>
      </c>
      <c r="AF24" s="157">
        <f>'по школам'!AG115</f>
        <v>15</v>
      </c>
      <c r="AG24" s="157">
        <f>'по школам'!AH115</f>
        <v>2</v>
      </c>
      <c r="AH24" s="157">
        <f>'по школам'!AI115</f>
        <v>26</v>
      </c>
      <c r="AI24" s="158">
        <f t="shared" si="0"/>
        <v>550</v>
      </c>
      <c r="AJ24" s="159">
        <f>'по школам в %'!F24+'по школам в %'!E24</f>
        <v>0.93442622950819676</v>
      </c>
      <c r="AK24" s="159">
        <f t="shared" si="1"/>
        <v>0.45081967213114754</v>
      </c>
      <c r="AL24" s="159">
        <f t="shared" si="2"/>
        <v>0.80327868852459017</v>
      </c>
      <c r="AM24" s="159">
        <f t="shared" si="3"/>
        <v>0.54918032786885251</v>
      </c>
    </row>
    <row r="25" spans="1:39" ht="12" customHeight="1" x14ac:dyDescent="0.2">
      <c r="A25" s="150" t="s">
        <v>53</v>
      </c>
      <c r="B25" s="151">
        <f>'по школам'!C119</f>
        <v>79</v>
      </c>
      <c r="C25" s="152">
        <f>'по школам'!D119</f>
        <v>72</v>
      </c>
      <c r="D25" s="151">
        <f>'по школам'!E119</f>
        <v>71</v>
      </c>
      <c r="E25" s="153">
        <f>'по школам'!F119</f>
        <v>4</v>
      </c>
      <c r="F25" s="154">
        <f>'по школам'!G119</f>
        <v>11</v>
      </c>
      <c r="G25" s="154">
        <f>'по школам'!H119</f>
        <v>57</v>
      </c>
      <c r="H25" s="155">
        <f>'по школам'!I119</f>
        <v>1</v>
      </c>
      <c r="I25" s="155">
        <f>'по школам'!J119</f>
        <v>1</v>
      </c>
      <c r="J25" s="151">
        <f>'по школам'!K119</f>
        <v>29</v>
      </c>
      <c r="K25" s="151">
        <f>'по школам'!L119</f>
        <v>16</v>
      </c>
      <c r="L25" s="151">
        <f>'по школам'!M119</f>
        <v>16</v>
      </c>
      <c r="M25" s="151">
        <f>'по школам'!N119</f>
        <v>11</v>
      </c>
      <c r="N25" s="151">
        <f>'по школам'!O119</f>
        <v>52</v>
      </c>
      <c r="O25" s="156">
        <f>'по школам'!P119</f>
        <v>20</v>
      </c>
      <c r="P25" s="156">
        <f>'по школам'!Q119</f>
        <v>45</v>
      </c>
      <c r="Q25" s="156">
        <f>'по школам'!R119</f>
        <v>37</v>
      </c>
      <c r="R25" s="156">
        <f>'по школам'!S119</f>
        <v>63</v>
      </c>
      <c r="S25" s="156">
        <f>'по школам'!T119</f>
        <v>61</v>
      </c>
      <c r="T25" s="156">
        <f>'по школам'!U119</f>
        <v>58</v>
      </c>
      <c r="U25" s="156">
        <f>'по школам'!V119</f>
        <v>34</v>
      </c>
      <c r="V25" s="156">
        <f>'по школам'!W119</f>
        <v>53</v>
      </c>
      <c r="W25" s="157">
        <f>'по школам'!X119</f>
        <v>53</v>
      </c>
      <c r="X25" s="157">
        <f>'по школам'!Y119</f>
        <v>29</v>
      </c>
      <c r="Y25" s="157">
        <f>'по школам'!Z119</f>
        <v>28</v>
      </c>
      <c r="Z25" s="157">
        <f>'по школам'!AA119</f>
        <v>19</v>
      </c>
      <c r="AA25" s="157">
        <f>'по школам'!AB119</f>
        <v>31</v>
      </c>
      <c r="AB25" s="157">
        <f>'по школам'!AC119</f>
        <v>23</v>
      </c>
      <c r="AC25" s="157">
        <f>'по школам'!AD119</f>
        <v>20</v>
      </c>
      <c r="AD25" s="157">
        <f>'по школам'!AE119</f>
        <v>34</v>
      </c>
      <c r="AE25" s="157">
        <f>'по школам'!AF119</f>
        <v>9</v>
      </c>
      <c r="AF25" s="157">
        <f>'по школам'!AG119</f>
        <v>20</v>
      </c>
      <c r="AG25" s="157">
        <f>'по школам'!AH119</f>
        <v>18</v>
      </c>
      <c r="AH25" s="157">
        <f>'по школам'!AI119</f>
        <v>17</v>
      </c>
      <c r="AI25" s="158">
        <f t="shared" si="0"/>
        <v>672</v>
      </c>
      <c r="AJ25" s="159">
        <f>'по школам в %'!F25+'по школам в %'!E25</f>
        <v>0.94444444444444442</v>
      </c>
      <c r="AK25" s="159">
        <f t="shared" si="1"/>
        <v>0.46666666666666667</v>
      </c>
      <c r="AL25" s="159">
        <f t="shared" si="2"/>
        <v>0.79166666666666663</v>
      </c>
      <c r="AM25" s="159">
        <f t="shared" si="3"/>
        <v>0.53333333333333333</v>
      </c>
    </row>
    <row r="26" spans="1:39" ht="12" customHeight="1" x14ac:dyDescent="0.2">
      <c r="A26" s="150" t="s">
        <v>54</v>
      </c>
      <c r="B26" s="151">
        <f>'по школам'!C122</f>
        <v>49</v>
      </c>
      <c r="C26" s="152">
        <f>'по школам'!D122</f>
        <v>46</v>
      </c>
      <c r="D26" s="151">
        <f>'по школам'!E122</f>
        <v>13</v>
      </c>
      <c r="E26" s="153">
        <f>'по школам'!F122</f>
        <v>13</v>
      </c>
      <c r="F26" s="154">
        <f>'по школам'!G122</f>
        <v>11</v>
      </c>
      <c r="G26" s="154">
        <f>'по школам'!H122</f>
        <v>22</v>
      </c>
      <c r="H26" s="155">
        <f>'по школам'!I122</f>
        <v>35</v>
      </c>
      <c r="I26" s="155">
        <f>'по школам'!J122</f>
        <v>26</v>
      </c>
      <c r="J26" s="151">
        <f>'по школам'!K122</f>
        <v>17</v>
      </c>
      <c r="K26" s="151">
        <f>'по школам'!L122</f>
        <v>8</v>
      </c>
      <c r="L26" s="151">
        <f>'по школам'!M122</f>
        <v>1</v>
      </c>
      <c r="M26" s="151">
        <f>'по школам'!N122</f>
        <v>4</v>
      </c>
      <c r="N26" s="151">
        <f>'по школам'!O122</f>
        <v>33</v>
      </c>
      <c r="O26" s="156">
        <f>'по школам'!P122</f>
        <v>7</v>
      </c>
      <c r="P26" s="156">
        <f>'по школам'!Q122</f>
        <v>22</v>
      </c>
      <c r="Q26" s="156">
        <f>'по школам'!R122</f>
        <v>31</v>
      </c>
      <c r="R26" s="156">
        <f>'по школам'!S122</f>
        <v>32</v>
      </c>
      <c r="S26" s="156">
        <f>'по школам'!T122</f>
        <v>30</v>
      </c>
      <c r="T26" s="156">
        <f>'по школам'!U122</f>
        <v>20</v>
      </c>
      <c r="U26" s="156">
        <f>'по школам'!V122</f>
        <v>18</v>
      </c>
      <c r="V26" s="156">
        <f>'по школам'!W122</f>
        <v>22</v>
      </c>
      <c r="W26" s="157">
        <f>'по школам'!X122</f>
        <v>35</v>
      </c>
      <c r="X26" s="157">
        <f>'по школам'!Y122</f>
        <v>18</v>
      </c>
      <c r="Y26" s="157">
        <f>'по школам'!Z122</f>
        <v>14</v>
      </c>
      <c r="Z26" s="157">
        <f>'по школам'!AA122</f>
        <v>7</v>
      </c>
      <c r="AA26" s="157">
        <f>'по школам'!AB122</f>
        <v>22</v>
      </c>
      <c r="AB26" s="157">
        <f>'по школам'!AC122</f>
        <v>11</v>
      </c>
      <c r="AC26" s="157">
        <f>'по школам'!AD122</f>
        <v>9</v>
      </c>
      <c r="AD26" s="157">
        <f>'по школам'!AE122</f>
        <v>16</v>
      </c>
      <c r="AE26" s="157">
        <f>'по школам'!AF122</f>
        <v>8</v>
      </c>
      <c r="AF26" s="157">
        <f>'по школам'!AG122</f>
        <v>3</v>
      </c>
      <c r="AG26" s="157">
        <f>'по школам'!AH122</f>
        <v>15</v>
      </c>
      <c r="AH26" s="157">
        <f>'по школам'!AI122</f>
        <v>6</v>
      </c>
      <c r="AI26" s="158">
        <f t="shared" si="0"/>
        <v>346</v>
      </c>
      <c r="AJ26" s="159">
        <f>'по школам в %'!F26+'по школам в %'!E26</f>
        <v>0.71739130434782616</v>
      </c>
      <c r="AK26" s="159">
        <f t="shared" si="1"/>
        <v>0.37608695652173912</v>
      </c>
      <c r="AL26" s="159">
        <f t="shared" si="2"/>
        <v>0.47826086956521741</v>
      </c>
      <c r="AM26" s="159">
        <f t="shared" si="3"/>
        <v>0.62391304347826093</v>
      </c>
    </row>
    <row r="27" spans="1:39" ht="12" customHeight="1" x14ac:dyDescent="0.2">
      <c r="A27" s="150" t="s">
        <v>55</v>
      </c>
      <c r="B27" s="151">
        <f>'по школам'!C130</f>
        <v>167</v>
      </c>
      <c r="C27" s="152">
        <f>'по школам'!D130</f>
        <v>153</v>
      </c>
      <c r="D27" s="151">
        <f>'по школам'!E130</f>
        <v>90</v>
      </c>
      <c r="E27" s="153">
        <f>'по школам'!F130</f>
        <v>8</v>
      </c>
      <c r="F27" s="154">
        <f>'по школам'!G130</f>
        <v>26</v>
      </c>
      <c r="G27" s="154">
        <f>'по школам'!H130</f>
        <v>119</v>
      </c>
      <c r="H27" s="155">
        <f>'по школам'!I130</f>
        <v>23</v>
      </c>
      <c r="I27" s="155">
        <f>'по школам'!J130</f>
        <v>21</v>
      </c>
      <c r="J27" s="151">
        <f>'по школам'!K130</f>
        <v>0</v>
      </c>
      <c r="K27" s="151">
        <f>'по школам'!L130</f>
        <v>0</v>
      </c>
      <c r="L27" s="151">
        <f>'по школам'!M130</f>
        <v>0</v>
      </c>
      <c r="M27" s="151">
        <f>'по школам'!N130</f>
        <v>0</v>
      </c>
      <c r="N27" s="151">
        <f>'по школам'!O130</f>
        <v>137</v>
      </c>
      <c r="O27" s="156">
        <f>'по школам'!P130</f>
        <v>44</v>
      </c>
      <c r="P27" s="156">
        <f>'по школам'!Q130</f>
        <v>91</v>
      </c>
      <c r="Q27" s="156">
        <f>'по школам'!R130</f>
        <v>72</v>
      </c>
      <c r="R27" s="156">
        <f>'по школам'!S130</f>
        <v>138</v>
      </c>
      <c r="S27" s="156">
        <f>'по школам'!T130</f>
        <v>111</v>
      </c>
      <c r="T27" s="156">
        <f>'по школам'!U130</f>
        <v>143</v>
      </c>
      <c r="U27" s="156">
        <f>'по школам'!V130</f>
        <v>131</v>
      </c>
      <c r="V27" s="156">
        <f>'по школам'!W130</f>
        <v>145</v>
      </c>
      <c r="W27" s="157">
        <f>'по школам'!X130</f>
        <v>94</v>
      </c>
      <c r="X27" s="157">
        <f>'по школам'!Y130</f>
        <v>17</v>
      </c>
      <c r="Y27" s="157">
        <f>'по школам'!Z130</f>
        <v>81</v>
      </c>
      <c r="Z27" s="157">
        <f>'по школам'!AA130</f>
        <v>32</v>
      </c>
      <c r="AA27" s="157">
        <f>'по школам'!AB130</f>
        <v>99</v>
      </c>
      <c r="AB27" s="157">
        <f>'по школам'!AC130</f>
        <v>42</v>
      </c>
      <c r="AC27" s="157">
        <f>'по школам'!AD130</f>
        <v>19</v>
      </c>
      <c r="AD27" s="157">
        <f>'по школам'!AE130</f>
        <v>49</v>
      </c>
      <c r="AE27" s="157">
        <f>'по школам'!AF130</f>
        <v>17</v>
      </c>
      <c r="AF27" s="157">
        <f>'по школам'!AG130</f>
        <v>9</v>
      </c>
      <c r="AG27" s="157">
        <f>'по школам'!AH130</f>
        <v>4</v>
      </c>
      <c r="AH27" s="157">
        <f>'по школам'!AI130</f>
        <v>21</v>
      </c>
      <c r="AI27" s="158">
        <f t="shared" si="0"/>
        <v>1359</v>
      </c>
      <c r="AJ27" s="159">
        <f>'по школам в %'!F27+'по школам в %'!E27</f>
        <v>0.94771241830065356</v>
      </c>
      <c r="AK27" s="159">
        <f t="shared" si="1"/>
        <v>0.44411764705882356</v>
      </c>
      <c r="AL27" s="159">
        <f t="shared" si="2"/>
        <v>0.77777777777777779</v>
      </c>
      <c r="AM27" s="159">
        <f t="shared" si="3"/>
        <v>0.55588235294117649</v>
      </c>
    </row>
    <row r="28" spans="1:39" ht="12" customHeight="1" x14ac:dyDescent="0.2">
      <c r="A28" s="150" t="s">
        <v>57</v>
      </c>
      <c r="B28" s="151">
        <f>'по школам'!C144</f>
        <v>88</v>
      </c>
      <c r="C28" s="152">
        <f>'по школам'!D144</f>
        <v>84</v>
      </c>
      <c r="D28" s="151">
        <f>'по школам'!E144</f>
        <v>53</v>
      </c>
      <c r="E28" s="153">
        <f>'по школам'!F144</f>
        <v>2</v>
      </c>
      <c r="F28" s="154">
        <f>'по школам'!G144</f>
        <v>4</v>
      </c>
      <c r="G28" s="154">
        <f>'по школам'!H144</f>
        <v>78</v>
      </c>
      <c r="H28" s="155">
        <f>'по школам'!I144</f>
        <v>15</v>
      </c>
      <c r="I28" s="155">
        <f>'по школам'!J144</f>
        <v>15</v>
      </c>
      <c r="J28" s="151">
        <f>'по школам'!K144</f>
        <v>12</v>
      </c>
      <c r="K28" s="151">
        <f>'по школам'!L144</f>
        <v>27</v>
      </c>
      <c r="L28" s="151">
        <f>'по школам'!M144</f>
        <v>11</v>
      </c>
      <c r="M28" s="151">
        <f>'по школам'!N144</f>
        <v>26</v>
      </c>
      <c r="N28" s="151">
        <f>'по школам'!O144</f>
        <v>58</v>
      </c>
      <c r="O28" s="156">
        <f>'по школам'!P144</f>
        <v>17</v>
      </c>
      <c r="P28" s="156">
        <f>'по школам'!Q144</f>
        <v>61</v>
      </c>
      <c r="Q28" s="156">
        <f>'по школам'!R144</f>
        <v>65</v>
      </c>
      <c r="R28" s="156">
        <f>'по школам'!S144</f>
        <v>75</v>
      </c>
      <c r="S28" s="156">
        <f>'по школам'!T144</f>
        <v>71</v>
      </c>
      <c r="T28" s="156">
        <f>'по школам'!U144</f>
        <v>75</v>
      </c>
      <c r="U28" s="156">
        <f>'по школам'!V144</f>
        <v>69</v>
      </c>
      <c r="V28" s="156">
        <f>'по школам'!W144</f>
        <v>77</v>
      </c>
      <c r="W28" s="157">
        <f>'по школам'!X144</f>
        <v>78</v>
      </c>
      <c r="X28" s="157">
        <f>'по школам'!Y144</f>
        <v>22</v>
      </c>
      <c r="Y28" s="157">
        <f>'по школам'!Z144</f>
        <v>60</v>
      </c>
      <c r="Z28" s="157">
        <f>'по школам'!AA144</f>
        <v>6</v>
      </c>
      <c r="AA28" s="157">
        <f>'по школам'!AB144</f>
        <v>69</v>
      </c>
      <c r="AB28" s="157">
        <f>'по школам'!AC144</f>
        <v>29</v>
      </c>
      <c r="AC28" s="157">
        <f>'по школам'!AD144</f>
        <v>29</v>
      </c>
      <c r="AD28" s="157">
        <f>'по школам'!AE144</f>
        <v>59</v>
      </c>
      <c r="AE28" s="157">
        <f>'по школам'!AF144</f>
        <v>38</v>
      </c>
      <c r="AF28" s="157">
        <f>'по школам'!AG144</f>
        <v>25</v>
      </c>
      <c r="AG28" s="157">
        <f>'по школам'!AH144</f>
        <v>17</v>
      </c>
      <c r="AH28" s="157">
        <f>'по школам'!AI144</f>
        <v>38</v>
      </c>
      <c r="AI28" s="158">
        <f t="shared" si="0"/>
        <v>980</v>
      </c>
      <c r="AJ28" s="159">
        <f>'по школам в %'!F28+'по школам в %'!E28</f>
        <v>0.97619047619047628</v>
      </c>
      <c r="AK28" s="159">
        <f t="shared" si="1"/>
        <v>0.58333333333333337</v>
      </c>
      <c r="AL28" s="159">
        <f t="shared" si="2"/>
        <v>0.9285714285714286</v>
      </c>
      <c r="AM28" s="159">
        <f t="shared" si="3"/>
        <v>0.41666666666666663</v>
      </c>
    </row>
    <row r="29" spans="1:39" ht="12" customHeight="1" x14ac:dyDescent="0.2">
      <c r="A29" s="150" t="s">
        <v>58</v>
      </c>
      <c r="B29" s="151">
        <f>'по школам'!C148</f>
        <v>59</v>
      </c>
      <c r="C29" s="152">
        <f>'по школам'!D148</f>
        <v>55</v>
      </c>
      <c r="D29" s="151">
        <f>'по школам'!E148</f>
        <v>41</v>
      </c>
      <c r="E29" s="153">
        <f>'по школам'!F148</f>
        <v>4</v>
      </c>
      <c r="F29" s="154">
        <f>'по школам'!G148</f>
        <v>7</v>
      </c>
      <c r="G29" s="154">
        <f>'по школам'!H148</f>
        <v>44</v>
      </c>
      <c r="H29" s="155">
        <f>'по школам'!I148</f>
        <v>17</v>
      </c>
      <c r="I29" s="155">
        <f>'по школам'!J148</f>
        <v>17</v>
      </c>
      <c r="J29" s="151">
        <f>'по школам'!K148</f>
        <v>11</v>
      </c>
      <c r="K29" s="151">
        <f>'по школам'!L148</f>
        <v>12</v>
      </c>
      <c r="L29" s="151">
        <f>'по школам'!M148</f>
        <v>7</v>
      </c>
      <c r="M29" s="151">
        <f>'по школам'!N148</f>
        <v>8</v>
      </c>
      <c r="N29" s="151">
        <f>'по школам'!O148</f>
        <v>54</v>
      </c>
      <c r="O29" s="156">
        <f>'по школам'!P148</f>
        <v>21</v>
      </c>
      <c r="P29" s="156">
        <f>'по школам'!Q148</f>
        <v>31</v>
      </c>
      <c r="Q29" s="156">
        <f>'по школам'!R148</f>
        <v>32</v>
      </c>
      <c r="R29" s="156">
        <f>'по школам'!S148</f>
        <v>51</v>
      </c>
      <c r="S29" s="156">
        <f>'по школам'!T148</f>
        <v>27</v>
      </c>
      <c r="T29" s="156">
        <f>'по школам'!U148</f>
        <v>51</v>
      </c>
      <c r="U29" s="156">
        <f>'по школам'!V148</f>
        <v>35</v>
      </c>
      <c r="V29" s="156">
        <f>'по школам'!W148</f>
        <v>50</v>
      </c>
      <c r="W29" s="157">
        <f>'по школам'!X148</f>
        <v>38</v>
      </c>
      <c r="X29" s="157">
        <f>'по школам'!Y148</f>
        <v>19</v>
      </c>
      <c r="Y29" s="157">
        <f>'по школам'!Z148</f>
        <v>24</v>
      </c>
      <c r="Z29" s="157">
        <f>'по школам'!AA148</f>
        <v>18</v>
      </c>
      <c r="AA29" s="157">
        <f>'по школам'!AB148</f>
        <v>23</v>
      </c>
      <c r="AB29" s="157">
        <f>'по школам'!AC148</f>
        <v>10</v>
      </c>
      <c r="AC29" s="157">
        <f>'по школам'!AD148</f>
        <v>14</v>
      </c>
      <c r="AD29" s="157">
        <f>'по школам'!AE148</f>
        <v>30</v>
      </c>
      <c r="AE29" s="157">
        <f>'по школам'!AF148</f>
        <v>15</v>
      </c>
      <c r="AF29" s="157">
        <f>'по школам'!AG148</f>
        <v>5</v>
      </c>
      <c r="AG29" s="157">
        <f>'по школам'!AH148</f>
        <v>17</v>
      </c>
      <c r="AH29" s="157">
        <f>'по школам'!AI148</f>
        <v>20</v>
      </c>
      <c r="AI29" s="158">
        <f t="shared" si="0"/>
        <v>531</v>
      </c>
      <c r="AJ29" s="159">
        <f>'по школам в %'!F29+'по школам в %'!E29</f>
        <v>0.92727272727272725</v>
      </c>
      <c r="AK29" s="159">
        <f t="shared" si="1"/>
        <v>0.48272727272727273</v>
      </c>
      <c r="AL29" s="159">
        <f t="shared" si="2"/>
        <v>0.8</v>
      </c>
      <c r="AM29" s="159">
        <f t="shared" si="3"/>
        <v>0.51727272727272733</v>
      </c>
    </row>
    <row r="30" spans="1:39" ht="12" customHeight="1" x14ac:dyDescent="0.2">
      <c r="A30" s="150" t="s">
        <v>60</v>
      </c>
      <c r="B30" s="151">
        <f>'по школам'!C162</f>
        <v>182</v>
      </c>
      <c r="C30" s="152">
        <f>'по школам'!D162</f>
        <v>161</v>
      </c>
      <c r="D30" s="151">
        <f>'по школам'!E162</f>
        <v>103</v>
      </c>
      <c r="E30" s="153">
        <f>'по школам'!F162</f>
        <v>8</v>
      </c>
      <c r="F30" s="154">
        <f>'по школам'!G162</f>
        <v>19</v>
      </c>
      <c r="G30" s="154">
        <f>'по школам'!H162</f>
        <v>134</v>
      </c>
      <c r="H30" s="155">
        <f>'по школам'!I162</f>
        <v>26</v>
      </c>
      <c r="I30" s="155">
        <f>'по школам'!J162</f>
        <v>23</v>
      </c>
      <c r="J30" s="151">
        <f>'по школам'!K162</f>
        <v>34</v>
      </c>
      <c r="K30" s="151">
        <f>'по школам'!L162</f>
        <v>41</v>
      </c>
      <c r="L30" s="151">
        <f>'по школам'!M162</f>
        <v>31</v>
      </c>
      <c r="M30" s="151">
        <f>'по школам'!N162</f>
        <v>39</v>
      </c>
      <c r="N30" s="151">
        <f>'по школам'!O162</f>
        <v>129</v>
      </c>
      <c r="O30" s="156">
        <f>'по школам'!P162</f>
        <v>26</v>
      </c>
      <c r="P30" s="156">
        <f>'по школам'!Q162</f>
        <v>124</v>
      </c>
      <c r="Q30" s="156">
        <f>'по школам'!R162</f>
        <v>102</v>
      </c>
      <c r="R30" s="156">
        <f>'по школам'!S162</f>
        <v>142</v>
      </c>
      <c r="S30" s="156">
        <f>'по школам'!T162</f>
        <v>109</v>
      </c>
      <c r="T30" s="156">
        <f>'по школам'!U162</f>
        <v>138</v>
      </c>
      <c r="U30" s="156">
        <f>'по школам'!V162</f>
        <v>129</v>
      </c>
      <c r="V30" s="156">
        <f>'по школам'!W162</f>
        <v>145</v>
      </c>
      <c r="W30" s="157">
        <f>'по школам'!X162</f>
        <v>114</v>
      </c>
      <c r="X30" s="157">
        <f>'по школам'!Y162</f>
        <v>38</v>
      </c>
      <c r="Y30" s="157">
        <f>'по школам'!Z162</f>
        <v>94</v>
      </c>
      <c r="Z30" s="157">
        <f>'по школам'!AA162</f>
        <v>44</v>
      </c>
      <c r="AA30" s="157">
        <f>'по школам'!AB162</f>
        <v>80</v>
      </c>
      <c r="AB30" s="157">
        <f>'по школам'!AC162</f>
        <v>67</v>
      </c>
      <c r="AC30" s="157">
        <f>'по школам'!AD162</f>
        <v>41</v>
      </c>
      <c r="AD30" s="157">
        <f>'по школам'!AE162</f>
        <v>81</v>
      </c>
      <c r="AE30" s="157">
        <f>'по школам'!AF162</f>
        <v>51</v>
      </c>
      <c r="AF30" s="157">
        <f>'по школам'!AG162</f>
        <v>18</v>
      </c>
      <c r="AG30" s="157">
        <f>'по школам'!AH162</f>
        <v>9</v>
      </c>
      <c r="AH30" s="157">
        <f>'по школам'!AI162</f>
        <v>43</v>
      </c>
      <c r="AI30" s="158">
        <f t="shared" si="0"/>
        <v>1595</v>
      </c>
      <c r="AJ30" s="159">
        <f>'по школам в %'!F30+'по школам в %'!E30</f>
        <v>0.9503105590062112</v>
      </c>
      <c r="AK30" s="159">
        <f t="shared" si="1"/>
        <v>0.49534161490683232</v>
      </c>
      <c r="AL30" s="159">
        <f t="shared" si="2"/>
        <v>0.83229813664596275</v>
      </c>
      <c r="AM30" s="159">
        <f t="shared" si="3"/>
        <v>0.50465838509316763</v>
      </c>
    </row>
    <row r="31" spans="1:39" ht="12" customHeight="1" x14ac:dyDescent="0.2">
      <c r="A31" s="150" t="s">
        <v>64</v>
      </c>
      <c r="B31" s="151">
        <f>'по школам'!C200</f>
        <v>153</v>
      </c>
      <c r="C31" s="152">
        <f>'по школам'!D200</f>
        <v>132</v>
      </c>
      <c r="D31" s="151">
        <f>'по школам'!E200</f>
        <v>114</v>
      </c>
      <c r="E31" s="153">
        <f>'по школам'!F200</f>
        <v>18</v>
      </c>
      <c r="F31" s="154">
        <f>'по школам'!G200</f>
        <v>29</v>
      </c>
      <c r="G31" s="154">
        <f>'по школам'!H200</f>
        <v>85</v>
      </c>
      <c r="H31" s="155">
        <f>'по школам'!I200</f>
        <v>9</v>
      </c>
      <c r="I31" s="155">
        <f>'по школам'!J200</f>
        <v>7</v>
      </c>
      <c r="J31" s="151">
        <f>'по школам'!K200</f>
        <v>13</v>
      </c>
      <c r="K31" s="151">
        <f>'по школам'!L200</f>
        <v>32</v>
      </c>
      <c r="L31" s="151">
        <f>'по школам'!M200</f>
        <v>7</v>
      </c>
      <c r="M31" s="151">
        <f>'по школам'!N200</f>
        <v>27</v>
      </c>
      <c r="N31" s="151">
        <f>'по школам'!O200</f>
        <v>128</v>
      </c>
      <c r="O31" s="156">
        <f>'по школам'!P200</f>
        <v>54</v>
      </c>
      <c r="P31" s="156">
        <f>'по школам'!Q200</f>
        <v>70</v>
      </c>
      <c r="Q31" s="156">
        <f>'по школам'!R200</f>
        <v>48</v>
      </c>
      <c r="R31" s="156">
        <f>'по школам'!S200</f>
        <v>106</v>
      </c>
      <c r="S31" s="156">
        <f>'по школам'!T200</f>
        <v>80</v>
      </c>
      <c r="T31" s="156">
        <f>'по школам'!U200</f>
        <v>118</v>
      </c>
      <c r="U31" s="156">
        <f>'по школам'!V200</f>
        <v>110</v>
      </c>
      <c r="V31" s="156">
        <f>'по школам'!W200</f>
        <v>125</v>
      </c>
      <c r="W31" s="157">
        <f>'по школам'!X200</f>
        <v>65</v>
      </c>
      <c r="X31" s="157">
        <f>'по школам'!Y200</f>
        <v>33</v>
      </c>
      <c r="Y31" s="157">
        <f>'по школам'!Z200</f>
        <v>50</v>
      </c>
      <c r="Z31" s="157">
        <f>'по школам'!AA200</f>
        <v>50</v>
      </c>
      <c r="AA31" s="157">
        <f>'по школам'!AB200</f>
        <v>35</v>
      </c>
      <c r="AB31" s="157">
        <f>'по школам'!AC200</f>
        <v>51</v>
      </c>
      <c r="AC31" s="157">
        <f>'по школам'!AD200</f>
        <v>23</v>
      </c>
      <c r="AD31" s="157">
        <f>'по школам'!AE200</f>
        <v>42</v>
      </c>
      <c r="AE31" s="157">
        <f>'по школам'!AF200</f>
        <v>30</v>
      </c>
      <c r="AF31" s="157">
        <f>'по школам'!AG200</f>
        <v>8</v>
      </c>
      <c r="AG31" s="157">
        <f>'по школам'!AH200</f>
        <v>7</v>
      </c>
      <c r="AH31" s="157">
        <f>'по школам'!AI200</f>
        <v>12</v>
      </c>
      <c r="AI31" s="158">
        <f t="shared" si="0"/>
        <v>1117</v>
      </c>
      <c r="AJ31" s="159">
        <f>'по школам в %'!F31+'по школам в %'!E31</f>
        <v>0.86363636363636365</v>
      </c>
      <c r="AK31" s="159">
        <f t="shared" si="1"/>
        <v>0.4231060606060606</v>
      </c>
      <c r="AL31" s="159">
        <f t="shared" si="2"/>
        <v>0.64393939393939392</v>
      </c>
      <c r="AM31" s="159">
        <f t="shared" si="3"/>
        <v>0.5768939393939394</v>
      </c>
    </row>
    <row r="32" spans="1:39" ht="12" customHeight="1" x14ac:dyDescent="0.2">
      <c r="A32" s="150" t="s">
        <v>46</v>
      </c>
      <c r="B32" s="151">
        <f>'по школам'!C77</f>
        <v>102</v>
      </c>
      <c r="C32" s="152">
        <f>'по школам'!D77</f>
        <v>98</v>
      </c>
      <c r="D32" s="151">
        <f>'по школам'!E77</f>
        <v>65</v>
      </c>
      <c r="E32" s="153">
        <f>'по школам'!F77</f>
        <v>3</v>
      </c>
      <c r="F32" s="154">
        <f>'по школам'!G77</f>
        <v>13</v>
      </c>
      <c r="G32" s="154">
        <f>'по школам'!H77</f>
        <v>82</v>
      </c>
      <c r="H32" s="155">
        <f>'по школам'!I77</f>
        <v>10</v>
      </c>
      <c r="I32" s="155">
        <f>'по школам'!J77</f>
        <v>9</v>
      </c>
      <c r="J32" s="151">
        <f>'по школам'!K77</f>
        <v>6</v>
      </c>
      <c r="K32" s="151">
        <f>'по школам'!L77</f>
        <v>15</v>
      </c>
      <c r="L32" s="151">
        <f>'по школам'!M77</f>
        <v>5</v>
      </c>
      <c r="M32" s="151">
        <f>'по школам'!N77</f>
        <v>14</v>
      </c>
      <c r="N32" s="151">
        <f>'по школам'!O77</f>
        <v>74</v>
      </c>
      <c r="O32" s="156">
        <f>'по школам'!P77</f>
        <v>32</v>
      </c>
      <c r="P32" s="156">
        <f>'по школам'!Q77</f>
        <v>61</v>
      </c>
      <c r="Q32" s="156">
        <f>'по школам'!R77</f>
        <v>33</v>
      </c>
      <c r="R32" s="156">
        <f>'по школам'!S77</f>
        <v>81</v>
      </c>
      <c r="S32" s="156">
        <f>'по школам'!T77</f>
        <v>69</v>
      </c>
      <c r="T32" s="156">
        <f>'по школам'!U77</f>
        <v>88</v>
      </c>
      <c r="U32" s="156">
        <f>'по школам'!V77</f>
        <v>77</v>
      </c>
      <c r="V32" s="156">
        <f>'по школам'!W77</f>
        <v>88</v>
      </c>
      <c r="W32" s="157">
        <f>'по школам'!X77</f>
        <v>68</v>
      </c>
      <c r="X32" s="157">
        <f>'по школам'!Y77</f>
        <v>16</v>
      </c>
      <c r="Y32" s="157">
        <f>'по школам'!Z77</f>
        <v>62</v>
      </c>
      <c r="Z32" s="157">
        <f>'по школам'!AA77</f>
        <v>8</v>
      </c>
      <c r="AA32" s="157">
        <f>'по школам'!AB77</f>
        <v>64</v>
      </c>
      <c r="AB32" s="157">
        <f>'по школам'!AC77</f>
        <v>55</v>
      </c>
      <c r="AC32" s="157">
        <f>'по школам'!AD77</f>
        <v>12</v>
      </c>
      <c r="AD32" s="157">
        <f>'по школам'!AE77</f>
        <v>29</v>
      </c>
      <c r="AE32" s="157">
        <f>'по школам'!AF77</f>
        <v>30</v>
      </c>
      <c r="AF32" s="157">
        <f>'по школам'!AG77</f>
        <v>15</v>
      </c>
      <c r="AG32" s="157">
        <f>'по школам'!AH77</f>
        <v>10</v>
      </c>
      <c r="AH32" s="157">
        <f>'по школам'!AI77</f>
        <v>17</v>
      </c>
      <c r="AI32" s="158">
        <f>SUM(O32:AH32)</f>
        <v>915</v>
      </c>
      <c r="AJ32" s="159">
        <f>'по школам в %'!F32+'по школам в %'!E32</f>
        <v>0.96938775510204089</v>
      </c>
      <c r="AK32" s="159">
        <f>AI32/AI$2/C32</f>
        <v>0.46683673469387754</v>
      </c>
      <c r="AL32" s="159">
        <f>G32/C32</f>
        <v>0.83673469387755106</v>
      </c>
      <c r="AM32" s="159">
        <f>100%-AK32</f>
        <v>0.53316326530612246</v>
      </c>
    </row>
    <row r="33" spans="1:39" ht="12" customHeight="1" x14ac:dyDescent="0.2">
      <c r="A33" s="150" t="s">
        <v>47</v>
      </c>
      <c r="B33" s="151">
        <f>'по школам'!C84</f>
        <v>148</v>
      </c>
      <c r="C33" s="152">
        <f>'по школам'!D84</f>
        <v>141</v>
      </c>
      <c r="D33" s="151">
        <f>'по школам'!E84</f>
        <v>91</v>
      </c>
      <c r="E33" s="153">
        <f>'по школам'!F84</f>
        <v>2</v>
      </c>
      <c r="F33" s="154">
        <f>'по школам'!G84</f>
        <v>8</v>
      </c>
      <c r="G33" s="154">
        <f>'по школам'!H84</f>
        <v>131</v>
      </c>
      <c r="H33" s="155">
        <f>'по школам'!I84</f>
        <v>21</v>
      </c>
      <c r="I33" s="155">
        <f>'по школам'!J84</f>
        <v>21</v>
      </c>
      <c r="J33" s="151">
        <f>'по школам'!K84</f>
        <v>34</v>
      </c>
      <c r="K33" s="151">
        <f>'по школам'!L84</f>
        <v>38</v>
      </c>
      <c r="L33" s="151">
        <f>'по школам'!M84</f>
        <v>32</v>
      </c>
      <c r="M33" s="151">
        <f>'по школам'!N84</f>
        <v>38</v>
      </c>
      <c r="N33" s="151">
        <f>'по школам'!O84</f>
        <v>130</v>
      </c>
      <c r="O33" s="156">
        <f>'по школам'!P84</f>
        <v>34</v>
      </c>
      <c r="P33" s="156">
        <f>'по школам'!Q84</f>
        <v>90</v>
      </c>
      <c r="Q33" s="156">
        <f>'по школам'!R84</f>
        <v>105</v>
      </c>
      <c r="R33" s="156">
        <f>'по школам'!S84</f>
        <v>125</v>
      </c>
      <c r="S33" s="156">
        <f>'по школам'!T84</f>
        <v>85</v>
      </c>
      <c r="T33" s="156">
        <f>'по школам'!U84</f>
        <v>126</v>
      </c>
      <c r="U33" s="156">
        <f>'по школам'!V84</f>
        <v>116</v>
      </c>
      <c r="V33" s="156">
        <f>'по школам'!W84</f>
        <v>131</v>
      </c>
      <c r="W33" s="157">
        <f>'по школам'!X84</f>
        <v>133</v>
      </c>
      <c r="X33" s="157">
        <f>'по школам'!Y84</f>
        <v>31</v>
      </c>
      <c r="Y33" s="157">
        <f>'по школам'!Z84</f>
        <v>101</v>
      </c>
      <c r="Z33" s="157">
        <f>'по школам'!AA84</f>
        <v>15</v>
      </c>
      <c r="AA33" s="157">
        <f>'по школам'!AB84</f>
        <v>105</v>
      </c>
      <c r="AB33" s="157">
        <f>'по школам'!AC84</f>
        <v>38</v>
      </c>
      <c r="AC33" s="157">
        <f>'по школам'!AD84</f>
        <v>86</v>
      </c>
      <c r="AD33" s="157">
        <f>'по школам'!AE84</f>
        <v>116</v>
      </c>
      <c r="AE33" s="157">
        <f>'по школам'!AF84</f>
        <v>48</v>
      </c>
      <c r="AF33" s="157">
        <f>'по школам'!AG84</f>
        <v>37</v>
      </c>
      <c r="AG33" s="157">
        <f>'по школам'!AH84</f>
        <v>11</v>
      </c>
      <c r="AH33" s="157">
        <f>'по школам'!AI84</f>
        <v>63</v>
      </c>
      <c r="AI33" s="158">
        <f>SUM(O33:AH33)</f>
        <v>1596</v>
      </c>
      <c r="AJ33" s="159">
        <f>'по школам в %'!F33+'по школам в %'!E33</f>
        <v>0.98581560283687941</v>
      </c>
      <c r="AK33" s="159">
        <f>AI33/AI$2/C33</f>
        <v>0.56595744680851057</v>
      </c>
      <c r="AL33" s="159">
        <f>G33/C33</f>
        <v>0.92907801418439717</v>
      </c>
      <c r="AM33" s="159">
        <f>100%-AK33</f>
        <v>0.43404255319148943</v>
      </c>
    </row>
    <row r="34" spans="1:39" ht="12" customHeight="1" x14ac:dyDescent="0.2">
      <c r="A34" s="150" t="s">
        <v>65</v>
      </c>
      <c r="B34" s="151">
        <f>'по школам'!C203</f>
        <v>53</v>
      </c>
      <c r="C34" s="152">
        <f>'по школам'!D203</f>
        <v>49</v>
      </c>
      <c r="D34" s="151">
        <f>'по школам'!E203</f>
        <v>47</v>
      </c>
      <c r="E34" s="153">
        <f>'по школам'!F203</f>
        <v>0</v>
      </c>
      <c r="F34" s="154">
        <f>'по школам'!G203</f>
        <v>1</v>
      </c>
      <c r="G34" s="154">
        <f>'по школам'!H203</f>
        <v>48</v>
      </c>
      <c r="H34" s="155">
        <f>'по школам'!I203</f>
        <v>0</v>
      </c>
      <c r="I34" s="155">
        <f>'по школам'!J203</f>
        <v>0</v>
      </c>
      <c r="J34" s="151">
        <f>'по школам'!K203</f>
        <v>10</v>
      </c>
      <c r="K34" s="151">
        <f>'по школам'!L203</f>
        <v>9</v>
      </c>
      <c r="L34" s="151">
        <f>'по школам'!M203</f>
        <v>10</v>
      </c>
      <c r="M34" s="151">
        <f>'по школам'!N203</f>
        <v>9</v>
      </c>
      <c r="N34" s="151">
        <f>'по школам'!O203</f>
        <v>46</v>
      </c>
      <c r="O34" s="156">
        <f>'по школам'!P203</f>
        <v>13</v>
      </c>
      <c r="P34" s="156">
        <f>'по школам'!Q203</f>
        <v>33</v>
      </c>
      <c r="Q34" s="156">
        <f>'по школам'!R203</f>
        <v>21</v>
      </c>
      <c r="R34" s="156">
        <f>'по школам'!S203</f>
        <v>47</v>
      </c>
      <c r="S34" s="156">
        <f>'по школам'!T203</f>
        <v>44</v>
      </c>
      <c r="T34" s="156">
        <f>'по школам'!U203</f>
        <v>47</v>
      </c>
      <c r="U34" s="156">
        <f>'по школам'!V203</f>
        <v>45</v>
      </c>
      <c r="V34" s="156">
        <f>'по школам'!W203</f>
        <v>47</v>
      </c>
      <c r="W34" s="157">
        <f>'по школам'!X203</f>
        <v>29</v>
      </c>
      <c r="X34" s="157">
        <f>'по школам'!Y203</f>
        <v>7</v>
      </c>
      <c r="Y34" s="157">
        <f>'по школам'!Z203</f>
        <v>37</v>
      </c>
      <c r="Z34" s="157">
        <f>'по школам'!AA203</f>
        <v>6</v>
      </c>
      <c r="AA34" s="157">
        <f>'по школам'!AB203</f>
        <v>43</v>
      </c>
      <c r="AB34" s="157">
        <f>'по школам'!AC203</f>
        <v>13</v>
      </c>
      <c r="AC34" s="157">
        <f>'по школам'!AD203</f>
        <v>19</v>
      </c>
      <c r="AD34" s="157">
        <f>'по школам'!AE203</f>
        <v>28</v>
      </c>
      <c r="AE34" s="157">
        <f>'по школам'!AF203</f>
        <v>16</v>
      </c>
      <c r="AF34" s="157">
        <f>'по школам'!AG203</f>
        <v>10</v>
      </c>
      <c r="AG34" s="157">
        <f>'по школам'!AH203</f>
        <v>4</v>
      </c>
      <c r="AH34" s="157">
        <f>'по школам'!AI203</f>
        <v>8</v>
      </c>
      <c r="AI34" s="158">
        <f t="shared" si="0"/>
        <v>517</v>
      </c>
      <c r="AJ34" s="159">
        <f>'по школам в %'!F34+'по школам в %'!E34</f>
        <v>1</v>
      </c>
      <c r="AK34" s="159">
        <f t="shared" si="1"/>
        <v>0.52755102040816326</v>
      </c>
      <c r="AL34" s="159">
        <f t="shared" si="2"/>
        <v>0.97959183673469385</v>
      </c>
      <c r="AM34" s="159">
        <f t="shared" si="3"/>
        <v>0.47244897959183674</v>
      </c>
    </row>
    <row r="35" spans="1:39" ht="12" customHeight="1" x14ac:dyDescent="0.2">
      <c r="A35" s="150" t="s">
        <v>40</v>
      </c>
      <c r="B35" s="151">
        <f>'по школам'!C43</f>
        <v>97</v>
      </c>
      <c r="C35" s="152">
        <f>'по школам'!D43</f>
        <v>94</v>
      </c>
      <c r="D35" s="151">
        <f>'по школам'!E43</f>
        <v>62</v>
      </c>
      <c r="E35" s="153">
        <f>'по школам'!F43</f>
        <v>4</v>
      </c>
      <c r="F35" s="154">
        <f>'по школам'!G43</f>
        <v>30</v>
      </c>
      <c r="G35" s="154">
        <f>'по школам'!H43</f>
        <v>60</v>
      </c>
      <c r="H35" s="155">
        <f>'по школам'!I43</f>
        <v>9</v>
      </c>
      <c r="I35" s="155">
        <f>'по школам'!J43</f>
        <v>7</v>
      </c>
      <c r="J35" s="151">
        <f>'по школам'!K43</f>
        <v>28</v>
      </c>
      <c r="K35" s="151">
        <f>'по школам'!L43</f>
        <v>17</v>
      </c>
      <c r="L35" s="151">
        <f>'по школам'!M43</f>
        <v>23</v>
      </c>
      <c r="M35" s="151">
        <f>'по школам'!N43</f>
        <v>16</v>
      </c>
      <c r="N35" s="151">
        <f>'по школам'!O43</f>
        <v>84</v>
      </c>
      <c r="O35" s="156">
        <f>'по школам'!P43</f>
        <v>31</v>
      </c>
      <c r="P35" s="156">
        <f>'по школам'!Q43</f>
        <v>47</v>
      </c>
      <c r="Q35" s="156">
        <f>'по школам'!R43</f>
        <v>43</v>
      </c>
      <c r="R35" s="156">
        <f>'по школам'!S43</f>
        <v>80</v>
      </c>
      <c r="S35" s="156">
        <f>'по школам'!T43</f>
        <v>70</v>
      </c>
      <c r="T35" s="156">
        <f>'по школам'!U43</f>
        <v>82</v>
      </c>
      <c r="U35" s="156">
        <f>'по школам'!V43</f>
        <v>74</v>
      </c>
      <c r="V35" s="156">
        <f>'по школам'!W43</f>
        <v>81</v>
      </c>
      <c r="W35" s="157">
        <f>'по школам'!X43</f>
        <v>60</v>
      </c>
      <c r="X35" s="157">
        <f>'по школам'!Y43</f>
        <v>10</v>
      </c>
      <c r="Y35" s="157">
        <f>'по школам'!Z43</f>
        <v>47</v>
      </c>
      <c r="Z35" s="157">
        <f>'по школам'!AA43</f>
        <v>17</v>
      </c>
      <c r="AA35" s="157">
        <f>'по школам'!AB43</f>
        <v>58</v>
      </c>
      <c r="AB35" s="157">
        <f>'по школам'!AC43</f>
        <v>39</v>
      </c>
      <c r="AC35" s="157">
        <f>'по школам'!AD43</f>
        <v>7</v>
      </c>
      <c r="AD35" s="157">
        <f>'по школам'!AE43</f>
        <v>36</v>
      </c>
      <c r="AE35" s="157">
        <f>'по школам'!AF43</f>
        <v>16</v>
      </c>
      <c r="AF35" s="157">
        <f>'по школам'!AG43</f>
        <v>16</v>
      </c>
      <c r="AG35" s="157">
        <f>'по школам'!AH43</f>
        <v>12</v>
      </c>
      <c r="AH35" s="157">
        <f>'по школам'!AI43</f>
        <v>29</v>
      </c>
      <c r="AI35" s="158">
        <f t="shared" ref="AI35:AI41" si="4">SUM(O35:AH35)</f>
        <v>855</v>
      </c>
      <c r="AJ35" s="159">
        <f>'по школам в %'!F35+'по школам в %'!E35</f>
        <v>0.95744680851063835</v>
      </c>
      <c r="AK35" s="159">
        <f t="shared" ref="AK35:AK41" si="5">AI35/AI$2/C35</f>
        <v>0.45478723404255317</v>
      </c>
      <c r="AL35" s="159">
        <f t="shared" ref="AL35:AL41" si="6">G35/C35</f>
        <v>0.63829787234042556</v>
      </c>
      <c r="AM35" s="159">
        <f t="shared" ref="AM35:AM41" si="7">100%-AK35</f>
        <v>0.54521276595744683</v>
      </c>
    </row>
    <row r="36" spans="1:39" ht="12" customHeight="1" x14ac:dyDescent="0.2">
      <c r="A36" s="150" t="s">
        <v>56</v>
      </c>
      <c r="B36" s="151">
        <f>'по школам'!C139</f>
        <v>191</v>
      </c>
      <c r="C36" s="152">
        <f>'по школам'!D139</f>
        <v>175</v>
      </c>
      <c r="D36" s="151">
        <f>'по школам'!E139</f>
        <v>139</v>
      </c>
      <c r="E36" s="153">
        <f>'по школам'!F139</f>
        <v>1</v>
      </c>
      <c r="F36" s="154">
        <f>'по школам'!G139</f>
        <v>23</v>
      </c>
      <c r="G36" s="154">
        <f>'по школам'!H139</f>
        <v>151</v>
      </c>
      <c r="H36" s="155">
        <f>'по школам'!I139</f>
        <v>12</v>
      </c>
      <c r="I36" s="155">
        <f>'по школам'!J139</f>
        <v>10</v>
      </c>
      <c r="J36" s="151">
        <f>'по школам'!K139</f>
        <v>17</v>
      </c>
      <c r="K36" s="151">
        <f>'по школам'!L139</f>
        <v>52</v>
      </c>
      <c r="L36" s="151">
        <f>'по школам'!M139</f>
        <v>15</v>
      </c>
      <c r="M36" s="151">
        <f>'по школам'!N139</f>
        <v>45</v>
      </c>
      <c r="N36" s="151">
        <f>'по школам'!O139</f>
        <v>150</v>
      </c>
      <c r="O36" s="156">
        <f>'по школам'!P139</f>
        <v>27</v>
      </c>
      <c r="P36" s="156">
        <f>'по школам'!Q139</f>
        <v>130</v>
      </c>
      <c r="Q36" s="156">
        <f>'по школам'!R139</f>
        <v>92</v>
      </c>
      <c r="R36" s="156">
        <f>'по школам'!S139</f>
        <v>168</v>
      </c>
      <c r="S36" s="156">
        <f>'по школам'!T139</f>
        <v>150</v>
      </c>
      <c r="T36" s="156">
        <f>'по школам'!U139</f>
        <v>161</v>
      </c>
      <c r="U36" s="156">
        <f>'по школам'!V139</f>
        <v>147</v>
      </c>
      <c r="V36" s="156">
        <f>'по школам'!W139</f>
        <v>166</v>
      </c>
      <c r="W36" s="157">
        <f>'по школам'!X139</f>
        <v>129</v>
      </c>
      <c r="X36" s="157">
        <f>'по школам'!Y139</f>
        <v>22</v>
      </c>
      <c r="Y36" s="157">
        <f>'по школам'!Z139</f>
        <v>109</v>
      </c>
      <c r="Z36" s="157">
        <f>'по школам'!AA139</f>
        <v>31</v>
      </c>
      <c r="AA36" s="157">
        <f>'по школам'!AB139</f>
        <v>117</v>
      </c>
      <c r="AB36" s="157">
        <f>'по школам'!AC139</f>
        <v>91</v>
      </c>
      <c r="AC36" s="157">
        <f>'по школам'!AD139</f>
        <v>27</v>
      </c>
      <c r="AD36" s="157">
        <f>'по школам'!AE139</f>
        <v>89</v>
      </c>
      <c r="AE36" s="157">
        <f>'по школам'!AF139</f>
        <v>43</v>
      </c>
      <c r="AF36" s="157">
        <f>'по школам'!AG139</f>
        <v>32</v>
      </c>
      <c r="AG36" s="157">
        <f>'по школам'!AH139</f>
        <v>14</v>
      </c>
      <c r="AH36" s="157">
        <f>'по школам'!AI139</f>
        <v>79</v>
      </c>
      <c r="AI36" s="158">
        <f t="shared" si="4"/>
        <v>1824</v>
      </c>
      <c r="AJ36" s="159">
        <f>'по школам в %'!F36+'по школам в %'!E36</f>
        <v>0.99428571428571433</v>
      </c>
      <c r="AK36" s="159">
        <f t="shared" si="5"/>
        <v>0.52114285714285713</v>
      </c>
      <c r="AL36" s="159">
        <f t="shared" si="6"/>
        <v>0.86285714285714288</v>
      </c>
      <c r="AM36" s="159">
        <f t="shared" si="7"/>
        <v>0.47885714285714287</v>
      </c>
    </row>
    <row r="37" spans="1:39" ht="12" customHeight="1" x14ac:dyDescent="0.2">
      <c r="A37" s="150" t="s">
        <v>59</v>
      </c>
      <c r="B37" s="151">
        <f>'по школам'!C154</f>
        <v>107</v>
      </c>
      <c r="C37" s="152">
        <f>'по школам'!D154</f>
        <v>98</v>
      </c>
      <c r="D37" s="151">
        <f>'по школам'!E154</f>
        <v>51</v>
      </c>
      <c r="E37" s="153">
        <f>'по школам'!F154</f>
        <v>8</v>
      </c>
      <c r="F37" s="154">
        <f>'по школам'!G154</f>
        <v>9</v>
      </c>
      <c r="G37" s="154">
        <f>'по школам'!H154</f>
        <v>81</v>
      </c>
      <c r="H37" s="155">
        <f>'по школам'!I154</f>
        <v>10</v>
      </c>
      <c r="I37" s="155">
        <f>'по школам'!J154</f>
        <v>5</v>
      </c>
      <c r="J37" s="151">
        <f>'по школам'!K154</f>
        <v>13</v>
      </c>
      <c r="K37" s="151">
        <f>'по школам'!L154</f>
        <v>20</v>
      </c>
      <c r="L37" s="151">
        <f>'по школам'!M154</f>
        <v>9</v>
      </c>
      <c r="M37" s="151">
        <f>'по школам'!N154</f>
        <v>17</v>
      </c>
      <c r="N37" s="151">
        <f>'по школам'!O154</f>
        <v>88</v>
      </c>
      <c r="O37" s="156">
        <f>'по школам'!P154</f>
        <v>19</v>
      </c>
      <c r="P37" s="156">
        <f>'по школам'!Q154</f>
        <v>63</v>
      </c>
      <c r="Q37" s="156">
        <f>'по школам'!R154</f>
        <v>61</v>
      </c>
      <c r="R37" s="156">
        <f>'по школам'!S154</f>
        <v>83</v>
      </c>
      <c r="S37" s="156">
        <f>'по школам'!T154</f>
        <v>82</v>
      </c>
      <c r="T37" s="156">
        <f>'по школам'!U154</f>
        <v>83</v>
      </c>
      <c r="U37" s="156">
        <f>'по школам'!V154</f>
        <v>69</v>
      </c>
      <c r="V37" s="156">
        <f>'по школам'!W154</f>
        <v>86</v>
      </c>
      <c r="W37" s="157">
        <f>'по школам'!X154</f>
        <v>62</v>
      </c>
      <c r="X37" s="157">
        <f>'по школам'!Y154</f>
        <v>27</v>
      </c>
      <c r="Y37" s="157">
        <f>'по школам'!Z154</f>
        <v>52</v>
      </c>
      <c r="Z37" s="157">
        <f>'по школам'!AA154</f>
        <v>15</v>
      </c>
      <c r="AA37" s="157">
        <f>'по школам'!AB154</f>
        <v>57</v>
      </c>
      <c r="AB37" s="157">
        <f>'по школам'!AC154</f>
        <v>43</v>
      </c>
      <c r="AC37" s="157">
        <f>'по школам'!AD154</f>
        <v>20</v>
      </c>
      <c r="AD37" s="157">
        <f>'по школам'!AE154</f>
        <v>51</v>
      </c>
      <c r="AE37" s="157">
        <f>'по школам'!AF154</f>
        <v>33</v>
      </c>
      <c r="AF37" s="157">
        <f>'по школам'!AG154</f>
        <v>13</v>
      </c>
      <c r="AG37" s="157">
        <f>'по школам'!AH154</f>
        <v>15</v>
      </c>
      <c r="AH37" s="157">
        <f>'по школам'!AI154</f>
        <v>9</v>
      </c>
      <c r="AI37" s="158">
        <f t="shared" si="4"/>
        <v>943</v>
      </c>
      <c r="AJ37" s="159">
        <f>'по школам в %'!F37+'по школам в %'!E37</f>
        <v>0.91836734693877553</v>
      </c>
      <c r="AK37" s="159">
        <f t="shared" si="5"/>
        <v>0.48112244897959183</v>
      </c>
      <c r="AL37" s="159">
        <f t="shared" si="6"/>
        <v>0.82653061224489799</v>
      </c>
      <c r="AM37" s="159">
        <f t="shared" si="7"/>
        <v>0.51887755102040822</v>
      </c>
    </row>
    <row r="38" spans="1:39" ht="12" customHeight="1" x14ac:dyDescent="0.2">
      <c r="A38" s="150" t="s">
        <v>61</v>
      </c>
      <c r="B38" s="151">
        <f>'по школам'!C169</f>
        <v>113</v>
      </c>
      <c r="C38" s="152">
        <f>'по школам'!D169</f>
        <v>107</v>
      </c>
      <c r="D38" s="151">
        <f>'по школам'!E169</f>
        <v>62</v>
      </c>
      <c r="E38" s="153">
        <f>'по школам'!F169</f>
        <v>1</v>
      </c>
      <c r="F38" s="154">
        <f>'по школам'!G169</f>
        <v>9</v>
      </c>
      <c r="G38" s="154">
        <f>'по школам'!H169</f>
        <v>97</v>
      </c>
      <c r="H38" s="155">
        <f>'по школам'!I169</f>
        <v>14</v>
      </c>
      <c r="I38" s="155">
        <f>'по школам'!J169</f>
        <v>12</v>
      </c>
      <c r="J38" s="151">
        <f>'по школам'!K169</f>
        <v>35</v>
      </c>
      <c r="K38" s="151">
        <f>'по школам'!L169</f>
        <v>26</v>
      </c>
      <c r="L38" s="151">
        <f>'по школам'!M169</f>
        <v>29</v>
      </c>
      <c r="M38" s="151">
        <f>'по школам'!N169</f>
        <v>22</v>
      </c>
      <c r="N38" s="151">
        <f>'по школам'!O169</f>
        <v>98</v>
      </c>
      <c r="O38" s="156">
        <f>'по школам'!P169</f>
        <v>30</v>
      </c>
      <c r="P38" s="156">
        <f>'по школам'!Q169</f>
        <v>63</v>
      </c>
      <c r="Q38" s="156">
        <f>'по школам'!R169</f>
        <v>51</v>
      </c>
      <c r="R38" s="156">
        <f>'по школам'!S169</f>
        <v>98</v>
      </c>
      <c r="S38" s="156">
        <f>'по школам'!T169</f>
        <v>90</v>
      </c>
      <c r="T38" s="156">
        <f>'по школам'!U169</f>
        <v>102</v>
      </c>
      <c r="U38" s="156">
        <f>'по школам'!V169</f>
        <v>92</v>
      </c>
      <c r="V38" s="156">
        <f>'по школам'!W169</f>
        <v>101</v>
      </c>
      <c r="W38" s="157">
        <f>'по школам'!X169</f>
        <v>93</v>
      </c>
      <c r="X38" s="157">
        <f>'по школам'!Y169</f>
        <v>31</v>
      </c>
      <c r="Y38" s="157">
        <f>'по школам'!Z169</f>
        <v>63</v>
      </c>
      <c r="Z38" s="157">
        <f>'по школам'!AA169</f>
        <v>7</v>
      </c>
      <c r="AA38" s="157">
        <f>'по школам'!AB169</f>
        <v>85</v>
      </c>
      <c r="AB38" s="157">
        <f>'по школам'!AC169</f>
        <v>52</v>
      </c>
      <c r="AC38" s="157">
        <f>'по школам'!AD169</f>
        <v>29</v>
      </c>
      <c r="AD38" s="157">
        <f>'по школам'!AE169</f>
        <v>65</v>
      </c>
      <c r="AE38" s="157">
        <f>'по школам'!AF169</f>
        <v>31</v>
      </c>
      <c r="AF38" s="157">
        <f>'по школам'!AG169</f>
        <v>19</v>
      </c>
      <c r="AG38" s="157">
        <f>'по школам'!AH169</f>
        <v>37</v>
      </c>
      <c r="AH38" s="157">
        <f>'по школам'!AI169</f>
        <v>28</v>
      </c>
      <c r="AI38" s="158">
        <f t="shared" si="4"/>
        <v>1167</v>
      </c>
      <c r="AJ38" s="159">
        <f>'по школам в %'!F38+'по школам в %'!E38</f>
        <v>0.99065420560747663</v>
      </c>
      <c r="AK38" s="159">
        <f t="shared" si="5"/>
        <v>0.54532710280373831</v>
      </c>
      <c r="AL38" s="159">
        <f t="shared" si="6"/>
        <v>0.90654205607476634</v>
      </c>
      <c r="AM38" s="159">
        <f t="shared" si="7"/>
        <v>0.45467289719626169</v>
      </c>
    </row>
    <row r="39" spans="1:39" ht="12" customHeight="1" x14ac:dyDescent="0.2">
      <c r="A39" s="150" t="s">
        <v>62</v>
      </c>
      <c r="B39" s="151">
        <f>'по школам'!C176</f>
        <v>138</v>
      </c>
      <c r="C39" s="152">
        <f>'по школам'!D176</f>
        <v>122</v>
      </c>
      <c r="D39" s="151">
        <f>'по школам'!E176</f>
        <v>76</v>
      </c>
      <c r="E39" s="153">
        <f>'по школам'!F176</f>
        <v>6</v>
      </c>
      <c r="F39" s="154">
        <f>'по школам'!G176</f>
        <v>21</v>
      </c>
      <c r="G39" s="154">
        <f>'по школам'!H176</f>
        <v>95</v>
      </c>
      <c r="H39" s="155">
        <f>'по школам'!I176</f>
        <v>19</v>
      </c>
      <c r="I39" s="155">
        <f>'по школам'!J176</f>
        <v>17</v>
      </c>
      <c r="J39" s="151">
        <f>'по школам'!K176</f>
        <v>17</v>
      </c>
      <c r="K39" s="151">
        <f>'по школам'!L176</f>
        <v>24</v>
      </c>
      <c r="L39" s="151">
        <f>'по школам'!M176</f>
        <v>12</v>
      </c>
      <c r="M39" s="151">
        <f>'по школам'!N176</f>
        <v>24</v>
      </c>
      <c r="N39" s="151">
        <f>'по школам'!O176</f>
        <v>113</v>
      </c>
      <c r="O39" s="156">
        <f>'по школам'!P176</f>
        <v>33</v>
      </c>
      <c r="P39" s="156">
        <f>'по школам'!Q176</f>
        <v>79</v>
      </c>
      <c r="Q39" s="156">
        <f>'по школам'!R176</f>
        <v>82</v>
      </c>
      <c r="R39" s="156">
        <f>'по школам'!S176</f>
        <v>114</v>
      </c>
      <c r="S39" s="156">
        <f>'по школам'!T176</f>
        <v>82</v>
      </c>
      <c r="T39" s="156">
        <f>'по школам'!U176</f>
        <v>104</v>
      </c>
      <c r="U39" s="156">
        <f>'по школам'!V176</f>
        <v>90</v>
      </c>
      <c r="V39" s="156">
        <f>'по школам'!W176</f>
        <v>108</v>
      </c>
      <c r="W39" s="157">
        <f>'по школам'!X176</f>
        <v>88</v>
      </c>
      <c r="X39" s="157">
        <f>'по школам'!Y176</f>
        <v>22</v>
      </c>
      <c r="Y39" s="157">
        <f>'по школам'!Z176</f>
        <v>81</v>
      </c>
      <c r="Z39" s="157">
        <f>'по школам'!AA176</f>
        <v>5</v>
      </c>
      <c r="AA39" s="157">
        <f>'по школам'!AB176</f>
        <v>87</v>
      </c>
      <c r="AB39" s="157">
        <f>'по школам'!AC176</f>
        <v>28</v>
      </c>
      <c r="AC39" s="157">
        <f>'по школам'!AD176</f>
        <v>39</v>
      </c>
      <c r="AD39" s="157">
        <f>'по школам'!AE176</f>
        <v>53</v>
      </c>
      <c r="AE39" s="157">
        <f>'по школам'!AF176</f>
        <v>24</v>
      </c>
      <c r="AF39" s="157">
        <f>'по школам'!AG176</f>
        <v>29</v>
      </c>
      <c r="AG39" s="157">
        <f>'по школам'!AH176</f>
        <v>17</v>
      </c>
      <c r="AH39" s="157">
        <f>'по школам'!AI176</f>
        <v>29</v>
      </c>
      <c r="AI39" s="158">
        <f t="shared" si="4"/>
        <v>1194</v>
      </c>
      <c r="AJ39" s="159">
        <f>'по школам в %'!F39+'по школам в %'!E39</f>
        <v>0.95081967213114749</v>
      </c>
      <c r="AK39" s="159">
        <f t="shared" si="5"/>
        <v>0.48934426229508199</v>
      </c>
      <c r="AL39" s="159">
        <f t="shared" si="6"/>
        <v>0.77868852459016391</v>
      </c>
      <c r="AM39" s="159">
        <f t="shared" si="7"/>
        <v>0.51065573770491801</v>
      </c>
    </row>
    <row r="40" spans="1:39" ht="12" customHeight="1" x14ac:dyDescent="0.2">
      <c r="A40" s="150" t="s">
        <v>118</v>
      </c>
      <c r="B40" s="160">
        <f>'по школам'!C225</f>
        <v>137</v>
      </c>
      <c r="C40" s="161">
        <f>'по школам'!D225</f>
        <v>124</v>
      </c>
      <c r="D40" s="160">
        <f>'по школам'!E225</f>
        <v>84</v>
      </c>
      <c r="E40" s="162">
        <f>'по школам'!F225</f>
        <v>3</v>
      </c>
      <c r="F40" s="163">
        <f>'по школам'!G225</f>
        <v>19</v>
      </c>
      <c r="G40" s="163">
        <f>'по школам'!H225</f>
        <v>102</v>
      </c>
      <c r="H40" s="164">
        <f>'по школам'!I225</f>
        <v>11</v>
      </c>
      <c r="I40" s="164">
        <f>'по школам'!J225</f>
        <v>8</v>
      </c>
      <c r="J40" s="160">
        <f>'по школам'!K225</f>
        <v>37</v>
      </c>
      <c r="K40" s="160">
        <f>'по школам'!L225</f>
        <v>0</v>
      </c>
      <c r="L40" s="160">
        <f>'по школам'!M225</f>
        <v>34</v>
      </c>
      <c r="M40" s="160">
        <f>'по школам'!N225</f>
        <v>0</v>
      </c>
      <c r="N40" s="160">
        <f>'по школам'!O225</f>
        <v>115</v>
      </c>
      <c r="O40" s="165">
        <f>'по школам'!P225</f>
        <v>41</v>
      </c>
      <c r="P40" s="165">
        <f>'по школам'!Q225</f>
        <v>79</v>
      </c>
      <c r="Q40" s="165">
        <f>'по школам'!R225</f>
        <v>87</v>
      </c>
      <c r="R40" s="165">
        <f>'по школам'!S225</f>
        <v>114</v>
      </c>
      <c r="S40" s="165">
        <f>'по школам'!T225</f>
        <v>92</v>
      </c>
      <c r="T40" s="165">
        <f>'по школам'!U225</f>
        <v>111</v>
      </c>
      <c r="U40" s="165">
        <f>'по школам'!V225</f>
        <v>109</v>
      </c>
      <c r="V40" s="165">
        <f>'по школам'!W225</f>
        <v>118</v>
      </c>
      <c r="W40" s="166">
        <f>'по школам'!X225</f>
        <v>96</v>
      </c>
      <c r="X40" s="166">
        <f>'по школам'!Y225</f>
        <v>28</v>
      </c>
      <c r="Y40" s="166">
        <f>'по школам'!Z225</f>
        <v>54</v>
      </c>
      <c r="Z40" s="166">
        <f>'по школам'!AA225</f>
        <v>33</v>
      </c>
      <c r="AA40" s="166">
        <f>'по школам'!AB225</f>
        <v>57</v>
      </c>
      <c r="AB40" s="166">
        <f>'по школам'!AC225</f>
        <v>41</v>
      </c>
      <c r="AC40" s="166">
        <f>'по школам'!AD225</f>
        <v>18</v>
      </c>
      <c r="AD40" s="166">
        <f>'по школам'!AE225</f>
        <v>48</v>
      </c>
      <c r="AE40" s="166">
        <f>'по школам'!AF225</f>
        <v>36</v>
      </c>
      <c r="AF40" s="166">
        <f>'по школам'!AG225</f>
        <v>4</v>
      </c>
      <c r="AG40" s="166">
        <f>'по школам'!AH225</f>
        <v>1</v>
      </c>
      <c r="AH40" s="166">
        <f>'по школам'!AI225</f>
        <v>25</v>
      </c>
      <c r="AI40" s="158">
        <f t="shared" si="4"/>
        <v>1192</v>
      </c>
      <c r="AJ40" s="159">
        <f>'по школам в %'!F40+'по школам в %'!E40</f>
        <v>0.97580645161290325</v>
      </c>
      <c r="AK40" s="159">
        <f t="shared" si="5"/>
        <v>0.48064516129032259</v>
      </c>
      <c r="AL40" s="159">
        <f t="shared" si="6"/>
        <v>0.82258064516129037</v>
      </c>
      <c r="AM40" s="159">
        <f t="shared" si="7"/>
        <v>0.51935483870967736</v>
      </c>
    </row>
    <row r="41" spans="1:39" ht="12" customHeight="1" x14ac:dyDescent="0.2">
      <c r="A41" s="150" t="s">
        <v>63</v>
      </c>
      <c r="B41" s="151">
        <f>'по школам'!C193</f>
        <v>409</v>
      </c>
      <c r="C41" s="152">
        <f>'по школам'!D193</f>
        <v>369</v>
      </c>
      <c r="D41" s="151">
        <f>'по школам'!E193</f>
        <v>244</v>
      </c>
      <c r="E41" s="153">
        <f>'по школам'!F193</f>
        <v>7</v>
      </c>
      <c r="F41" s="154">
        <f>'по школам'!G193</f>
        <v>14</v>
      </c>
      <c r="G41" s="154">
        <f>'по школам'!H193</f>
        <v>348</v>
      </c>
      <c r="H41" s="155">
        <f>'по школам'!I193</f>
        <v>53</v>
      </c>
      <c r="I41" s="155">
        <f>'по школам'!J193</f>
        <v>46</v>
      </c>
      <c r="J41" s="151">
        <f>'по школам'!K193</f>
        <v>95</v>
      </c>
      <c r="K41" s="151">
        <f>'по школам'!L193</f>
        <v>29</v>
      </c>
      <c r="L41" s="151">
        <f>'по школам'!M193</f>
        <v>89</v>
      </c>
      <c r="M41" s="151">
        <f>'по школам'!N193</f>
        <v>27</v>
      </c>
      <c r="N41" s="151">
        <f>'по школам'!O193</f>
        <v>350</v>
      </c>
      <c r="O41" s="156">
        <f>'по школам'!P193</f>
        <v>82</v>
      </c>
      <c r="P41" s="156">
        <f>'по школам'!Q193</f>
        <v>269</v>
      </c>
      <c r="Q41" s="156">
        <f>'по школам'!R193</f>
        <v>334</v>
      </c>
      <c r="R41" s="156">
        <f>'по школам'!S193</f>
        <v>357</v>
      </c>
      <c r="S41" s="156">
        <f>'по школам'!T193</f>
        <v>343</v>
      </c>
      <c r="T41" s="156">
        <f>'по школам'!U193</f>
        <v>339</v>
      </c>
      <c r="U41" s="156">
        <f>'по школам'!V193</f>
        <v>314</v>
      </c>
      <c r="V41" s="156">
        <f>'по школам'!W193</f>
        <v>335</v>
      </c>
      <c r="W41" s="157">
        <f>'по школам'!X193</f>
        <v>342</v>
      </c>
      <c r="X41" s="157">
        <f>'по школам'!Y193</f>
        <v>96</v>
      </c>
      <c r="Y41" s="157">
        <f>'по школам'!Z193</f>
        <v>232</v>
      </c>
      <c r="Z41" s="157">
        <f>'по школам'!AA193</f>
        <v>72</v>
      </c>
      <c r="AA41" s="157">
        <f>'по школам'!AB193</f>
        <v>263</v>
      </c>
      <c r="AB41" s="157">
        <f>'по школам'!AC193</f>
        <v>206</v>
      </c>
      <c r="AC41" s="157">
        <f>'по школам'!AD193</f>
        <v>111</v>
      </c>
      <c r="AD41" s="157">
        <f>'по школам'!AE193</f>
        <v>269</v>
      </c>
      <c r="AE41" s="157">
        <f>'по школам'!AF193</f>
        <v>133</v>
      </c>
      <c r="AF41" s="157">
        <f>'по школам'!AG193</f>
        <v>105</v>
      </c>
      <c r="AG41" s="157">
        <f>'по школам'!AH193</f>
        <v>63</v>
      </c>
      <c r="AH41" s="157">
        <f>'по школам'!AI193</f>
        <v>180</v>
      </c>
      <c r="AI41" s="158">
        <f t="shared" si="4"/>
        <v>4445</v>
      </c>
      <c r="AJ41" s="159">
        <f>'по школам в %'!F41+'по школам в %'!E41</f>
        <v>0.98102981029810299</v>
      </c>
      <c r="AK41" s="159">
        <f t="shared" si="5"/>
        <v>0.60230352303523038</v>
      </c>
      <c r="AL41" s="159">
        <f t="shared" si="6"/>
        <v>0.94308943089430897</v>
      </c>
      <c r="AM41" s="159">
        <f t="shared" si="7"/>
        <v>0.39769647696476962</v>
      </c>
    </row>
    <row r="42" spans="1:39" ht="10.5" customHeight="1" x14ac:dyDescent="0.2">
      <c r="A42" s="150" t="s">
        <v>66</v>
      </c>
      <c r="B42" s="151">
        <f>'по школам'!C216</f>
        <v>299</v>
      </c>
      <c r="C42" s="152">
        <f>'по школам'!D216</f>
        <v>271</v>
      </c>
      <c r="D42" s="151">
        <f>'по школам'!E216</f>
        <v>210</v>
      </c>
      <c r="E42" s="153">
        <f>'по школам'!F216</f>
        <v>11</v>
      </c>
      <c r="F42" s="154">
        <f>'по школам'!G216</f>
        <v>43</v>
      </c>
      <c r="G42" s="154">
        <f>'по школам'!H216</f>
        <v>217</v>
      </c>
      <c r="H42" s="155">
        <f>'по школам'!I216</f>
        <v>34</v>
      </c>
      <c r="I42" s="155">
        <f>'по школам'!J216</f>
        <v>32</v>
      </c>
      <c r="J42" s="151">
        <f>'по школам'!K216</f>
        <v>34</v>
      </c>
      <c r="K42" s="151">
        <f>'по школам'!L216</f>
        <v>41</v>
      </c>
      <c r="L42" s="151">
        <f>'по школам'!M216</f>
        <v>41</v>
      </c>
      <c r="M42" s="151">
        <f>'по школам'!N216</f>
        <v>32</v>
      </c>
      <c r="N42" s="151">
        <f>'по школам'!O216</f>
        <v>227</v>
      </c>
      <c r="O42" s="156">
        <f>'по школам'!P216</f>
        <v>64</v>
      </c>
      <c r="P42" s="156">
        <f>'по школам'!Q216</f>
        <v>161</v>
      </c>
      <c r="Q42" s="156">
        <f>'по школам'!R216</f>
        <v>199</v>
      </c>
      <c r="R42" s="156">
        <f>'по школам'!S216</f>
        <v>228</v>
      </c>
      <c r="S42" s="156">
        <f>'по школам'!T216</f>
        <v>183</v>
      </c>
      <c r="T42" s="156">
        <f>'по школам'!U216</f>
        <v>233</v>
      </c>
      <c r="U42" s="156">
        <f>'по школам'!V216</f>
        <v>213</v>
      </c>
      <c r="V42" s="156">
        <f>'по школам'!W216</f>
        <v>240</v>
      </c>
      <c r="W42" s="157">
        <f>'по школам'!X216</f>
        <v>244</v>
      </c>
      <c r="X42" s="157">
        <f>'по школам'!Y216</f>
        <v>74</v>
      </c>
      <c r="Y42" s="157">
        <f>'по школам'!Z216</f>
        <v>151</v>
      </c>
      <c r="Z42" s="157">
        <f>'по школам'!AA216</f>
        <v>50</v>
      </c>
      <c r="AA42" s="157">
        <f>'по школам'!AB216</f>
        <v>166</v>
      </c>
      <c r="AB42" s="157">
        <f>'по школам'!AC216</f>
        <v>110</v>
      </c>
      <c r="AC42" s="157">
        <f>'по школам'!AD216</f>
        <v>94</v>
      </c>
      <c r="AD42" s="157">
        <f>'по школам'!AE216</f>
        <v>163</v>
      </c>
      <c r="AE42" s="157">
        <f>'по школам'!AF216</f>
        <v>85</v>
      </c>
      <c r="AF42" s="157">
        <f>'по школам'!AG216</f>
        <v>77</v>
      </c>
      <c r="AG42" s="157">
        <f>'по школам'!AH216</f>
        <v>49</v>
      </c>
      <c r="AH42" s="157">
        <f>'по школам'!AI216</f>
        <v>89</v>
      </c>
      <c r="AI42" s="158">
        <f t="shared" si="0"/>
        <v>2873</v>
      </c>
      <c r="AJ42" s="159">
        <f>'по школам в %'!F42+'по школам в %'!E42</f>
        <v>0.95940959409594095</v>
      </c>
      <c r="AK42" s="159">
        <f t="shared" si="1"/>
        <v>0.53007380073800736</v>
      </c>
      <c r="AL42" s="159">
        <f t="shared" si="2"/>
        <v>0.80073800738007384</v>
      </c>
      <c r="AM42" s="159">
        <f t="shared" si="3"/>
        <v>0.46992619926199264</v>
      </c>
    </row>
    <row r="43" spans="1:39" ht="12" customHeight="1" x14ac:dyDescent="0.2">
      <c r="A43" s="150" t="s">
        <v>67</v>
      </c>
      <c r="B43" s="151">
        <f>'по школам'!C219</f>
        <v>53</v>
      </c>
      <c r="C43" s="152">
        <f>'по школам'!D219</f>
        <v>47</v>
      </c>
      <c r="D43" s="151">
        <f>'по школам'!E219</f>
        <v>31</v>
      </c>
      <c r="E43" s="153">
        <f>'по школам'!F219</f>
        <v>1</v>
      </c>
      <c r="F43" s="154">
        <f>'по школам'!G219</f>
        <v>5</v>
      </c>
      <c r="G43" s="154">
        <f>'по школам'!H219</f>
        <v>41</v>
      </c>
      <c r="H43" s="155">
        <f>'по школам'!I219</f>
        <v>7</v>
      </c>
      <c r="I43" s="155">
        <f>'по школам'!J219</f>
        <v>7</v>
      </c>
      <c r="J43" s="151">
        <f>'по школам'!K219</f>
        <v>8</v>
      </c>
      <c r="K43" s="151">
        <f>'по школам'!L219</f>
        <v>1</v>
      </c>
      <c r="L43" s="151">
        <f>'по школам'!M219</f>
        <v>7</v>
      </c>
      <c r="M43" s="151">
        <f>'по школам'!N219</f>
        <v>1</v>
      </c>
      <c r="N43" s="151">
        <f>'по школам'!O219</f>
        <v>40</v>
      </c>
      <c r="O43" s="156">
        <f>'по школам'!P219</f>
        <v>11</v>
      </c>
      <c r="P43" s="156">
        <f>'по школам'!Q219</f>
        <v>28</v>
      </c>
      <c r="Q43" s="156">
        <f>'по школам'!R219</f>
        <v>17</v>
      </c>
      <c r="R43" s="156">
        <f>'по школам'!S219</f>
        <v>43</v>
      </c>
      <c r="S43" s="156">
        <f>'по школам'!T219</f>
        <v>33</v>
      </c>
      <c r="T43" s="156">
        <f>'по школам'!U219</f>
        <v>47</v>
      </c>
      <c r="U43" s="156">
        <f>'по школам'!V219</f>
        <v>40</v>
      </c>
      <c r="V43" s="156">
        <f>'по школам'!W219</f>
        <v>46</v>
      </c>
      <c r="W43" s="157">
        <f>'по школам'!X219</f>
        <v>37</v>
      </c>
      <c r="X43" s="157">
        <f>'по школам'!Y219</f>
        <v>10</v>
      </c>
      <c r="Y43" s="157">
        <f>'по школам'!Z219</f>
        <v>32</v>
      </c>
      <c r="Z43" s="157">
        <f>'по школам'!AA219</f>
        <v>2</v>
      </c>
      <c r="AA43" s="157">
        <f>'по школам'!AB219</f>
        <v>35</v>
      </c>
      <c r="AB43" s="157">
        <f>'по школам'!AC219</f>
        <v>25</v>
      </c>
      <c r="AC43" s="157">
        <f>'по школам'!AD219</f>
        <v>12</v>
      </c>
      <c r="AD43" s="157">
        <f>'по школам'!AE219</f>
        <v>13</v>
      </c>
      <c r="AE43" s="157">
        <f>'по школам'!AF219</f>
        <v>8</v>
      </c>
      <c r="AF43" s="157">
        <f>'по школам'!AG219</f>
        <v>4</v>
      </c>
      <c r="AG43" s="157">
        <f>'по школам'!AH219</f>
        <v>8</v>
      </c>
      <c r="AH43" s="157">
        <f>'по школам'!AI219</f>
        <v>8</v>
      </c>
      <c r="AI43" s="158">
        <f t="shared" si="0"/>
        <v>459</v>
      </c>
      <c r="AJ43" s="159">
        <f>'по школам в %'!F43+'по школам в %'!E43</f>
        <v>0.97872340425531923</v>
      </c>
      <c r="AK43" s="159">
        <f t="shared" si="1"/>
        <v>0.48829787234042554</v>
      </c>
      <c r="AL43" s="159">
        <f t="shared" si="2"/>
        <v>0.87234042553191493</v>
      </c>
      <c r="AM43" s="159">
        <f t="shared" si="3"/>
        <v>0.51170212765957446</v>
      </c>
    </row>
    <row r="44" spans="1:39" ht="15.75" customHeight="1" x14ac:dyDescent="0.2">
      <c r="A44" s="167" t="s">
        <v>119</v>
      </c>
      <c r="B44" s="167">
        <f>'по школам'!C226</f>
        <v>4338</v>
      </c>
      <c r="C44" s="167">
        <f>'по школам'!D226</f>
        <v>4008</v>
      </c>
      <c r="D44" s="167">
        <f>'по школам'!E226</f>
        <v>2826</v>
      </c>
      <c r="E44" s="167">
        <f>'по школам'!F226</f>
        <v>168</v>
      </c>
      <c r="F44" s="167">
        <f>'по школам'!G226</f>
        <v>501</v>
      </c>
      <c r="G44" s="167">
        <f>'по школам'!H226</f>
        <v>3339</v>
      </c>
      <c r="H44" s="167">
        <f>'по школам'!I226</f>
        <v>544</v>
      </c>
      <c r="I44" s="167">
        <f>'по школам'!J226</f>
        <v>474</v>
      </c>
      <c r="J44" s="167">
        <f>'по школам'!K226</f>
        <v>675</v>
      </c>
      <c r="K44" s="167">
        <f>'по школам'!L226</f>
        <v>629</v>
      </c>
      <c r="L44" s="167">
        <f>'по школам'!M226</f>
        <v>542</v>
      </c>
      <c r="M44" s="167">
        <f>'по школам'!N226</f>
        <v>554</v>
      </c>
      <c r="N44" s="167">
        <f>'по школам'!O226</f>
        <v>3539</v>
      </c>
      <c r="O44" s="167">
        <f>'по школам'!P226</f>
        <v>970</v>
      </c>
      <c r="P44" s="167">
        <f>'по школам'!Q226</f>
        <v>2566</v>
      </c>
      <c r="Q44" s="167">
        <f>'по школам'!R226</f>
        <v>2484</v>
      </c>
      <c r="R44" s="167">
        <f>'по школам'!S226</f>
        <v>3557</v>
      </c>
      <c r="S44" s="167">
        <f>'по школам'!T226</f>
        <v>2927</v>
      </c>
      <c r="T44" s="167">
        <f>'по школам'!U226</f>
        <v>3545</v>
      </c>
      <c r="U44" s="167">
        <f>'по школам'!V226</f>
        <v>3174</v>
      </c>
      <c r="V44" s="167">
        <f>'по школам'!W226</f>
        <v>3608</v>
      </c>
      <c r="W44" s="167">
        <f>'по школам'!X226</f>
        <v>3134</v>
      </c>
      <c r="X44" s="167">
        <f>'по школам'!Y226</f>
        <v>941</v>
      </c>
      <c r="Y44" s="167">
        <f>'по школам'!Z226</f>
        <v>2286</v>
      </c>
      <c r="Z44" s="167">
        <f>'по школам'!AA226</f>
        <v>739</v>
      </c>
      <c r="AA44" s="167">
        <f>'по школам'!AB226</f>
        <v>2343</v>
      </c>
      <c r="AB44" s="167">
        <f>'по школам'!AC226</f>
        <v>1562</v>
      </c>
      <c r="AC44" s="167">
        <f>'по школам'!AD226</f>
        <v>1071</v>
      </c>
      <c r="AD44" s="167">
        <f>'по школам'!AE226</f>
        <v>2186</v>
      </c>
      <c r="AE44" s="167">
        <f>'по школам'!AF226</f>
        <v>1163</v>
      </c>
      <c r="AF44" s="167">
        <f>'по школам'!AG226</f>
        <v>748</v>
      </c>
      <c r="AG44" s="167">
        <f>'по школам'!AH226</f>
        <v>507</v>
      </c>
      <c r="AH44" s="167">
        <f>'по школам'!AI226</f>
        <v>1298</v>
      </c>
      <c r="AI44" s="158">
        <f t="shared" si="0"/>
        <v>40809</v>
      </c>
      <c r="AJ44" s="159">
        <f>'по школам в %'!F44+'по школам в %'!E44</f>
        <v>0.95808383233532934</v>
      </c>
      <c r="AK44" s="159">
        <f t="shared" si="1"/>
        <v>0.50909431137724548</v>
      </c>
      <c r="AL44" s="159">
        <f t="shared" si="2"/>
        <v>0.83308383233532934</v>
      </c>
      <c r="AM44" s="159">
        <f t="shared" si="3"/>
        <v>0.49090568862275452</v>
      </c>
    </row>
    <row r="45" spans="1:39" x14ac:dyDescent="0.2">
      <c r="A45" s="168" t="s">
        <v>120</v>
      </c>
      <c r="B45" s="168">
        <f>'по школам'!C227</f>
        <v>341</v>
      </c>
      <c r="C45" s="168">
        <f>'по школам'!D227</f>
        <v>316</v>
      </c>
      <c r="D45" s="168">
        <f>'по школам'!E227</f>
        <v>306</v>
      </c>
      <c r="E45" s="168">
        <f>'по школам'!F227</f>
        <v>1</v>
      </c>
      <c r="F45" s="168">
        <f>'по школам'!G227</f>
        <v>15</v>
      </c>
      <c r="G45" s="168">
        <f>'по школам'!H227</f>
        <v>300</v>
      </c>
      <c r="H45" s="168">
        <f>'по школам'!I227</f>
        <v>4</v>
      </c>
      <c r="I45" s="168">
        <f>'по школам'!J227</f>
        <v>4</v>
      </c>
      <c r="J45" s="168">
        <f>'по школам'!K227</f>
        <v>19</v>
      </c>
      <c r="K45" s="168">
        <f>'по школам'!L227</f>
        <v>16</v>
      </c>
      <c r="L45" s="168">
        <f>'по школам'!M227</f>
        <v>15</v>
      </c>
      <c r="M45" s="168">
        <f>'по школам'!N227</f>
        <v>13</v>
      </c>
      <c r="N45" s="168">
        <f>'по школам'!O227</f>
        <v>296</v>
      </c>
      <c r="O45" s="168">
        <f>'по школам'!P227</f>
        <v>65</v>
      </c>
      <c r="P45" s="168">
        <f>'по школам'!Q227</f>
        <v>220</v>
      </c>
      <c r="Q45" s="168">
        <f>'по школам'!R227</f>
        <v>167</v>
      </c>
      <c r="R45" s="168">
        <f>'по школам'!S227</f>
        <v>274</v>
      </c>
      <c r="S45" s="168">
        <f>'по школам'!T227</f>
        <v>214</v>
      </c>
      <c r="T45" s="168">
        <f>'по школам'!U227</f>
        <v>305</v>
      </c>
      <c r="U45" s="168">
        <f>'по школам'!V227</f>
        <v>256</v>
      </c>
      <c r="V45" s="168">
        <f>'по школам'!W227</f>
        <v>299</v>
      </c>
      <c r="W45" s="168">
        <f>'по школам'!X227</f>
        <v>239</v>
      </c>
      <c r="X45" s="168">
        <f>'по школам'!Y227</f>
        <v>69</v>
      </c>
      <c r="Y45" s="168">
        <f>'по школам'!Z227</f>
        <v>191</v>
      </c>
      <c r="Z45" s="168">
        <f>'по школам'!AA227</f>
        <v>62</v>
      </c>
      <c r="AA45" s="168">
        <f>'по школам'!AB227</f>
        <v>140</v>
      </c>
      <c r="AB45" s="168">
        <f>'по школам'!AC227</f>
        <v>137</v>
      </c>
      <c r="AC45" s="168">
        <f>'по школам'!AD227</f>
        <v>89</v>
      </c>
      <c r="AD45" s="168">
        <f>'по школам'!AE227</f>
        <v>208</v>
      </c>
      <c r="AE45" s="168">
        <f>'по школам'!AF227</f>
        <v>139</v>
      </c>
      <c r="AF45" s="168">
        <f>'по школам'!AG227</f>
        <v>69</v>
      </c>
      <c r="AG45" s="168">
        <f>'по школам'!AH227</f>
        <v>41</v>
      </c>
      <c r="AH45" s="168">
        <f>'по школам'!AI227</f>
        <v>211</v>
      </c>
      <c r="AI45" s="158">
        <f t="shared" si="0"/>
        <v>3395</v>
      </c>
      <c r="AJ45" s="159">
        <f>'по школам в %'!F45+'по школам в %'!E45</f>
        <v>0.99683544303797467</v>
      </c>
      <c r="AK45" s="159">
        <f t="shared" si="1"/>
        <v>0.53718354430379744</v>
      </c>
      <c r="AL45" s="159">
        <f t="shared" si="2"/>
        <v>0.94936708860759489</v>
      </c>
      <c r="AM45" s="159">
        <f t="shared" si="3"/>
        <v>0.46281645569620256</v>
      </c>
    </row>
    <row r="46" spans="1:39" x14ac:dyDescent="0.2">
      <c r="A46" s="169" t="s">
        <v>121</v>
      </c>
      <c r="B46" s="169">
        <f>'по школам'!C228</f>
        <v>201</v>
      </c>
      <c r="C46" s="169">
        <f>'по школам'!D228</f>
        <v>198</v>
      </c>
      <c r="D46" s="169">
        <f>'по школам'!E228</f>
        <v>178</v>
      </c>
      <c r="E46" s="169">
        <f>'по школам'!F228</f>
        <v>1</v>
      </c>
      <c r="F46" s="169">
        <f>'по школам'!G228</f>
        <v>2</v>
      </c>
      <c r="G46" s="169">
        <f>'по школам'!H228</f>
        <v>195</v>
      </c>
      <c r="H46" s="169">
        <f>'по школам'!I228</f>
        <v>12</v>
      </c>
      <c r="I46" s="169">
        <f>'по школам'!J228</f>
        <v>12</v>
      </c>
      <c r="J46" s="169">
        <f>'по школам'!K228</f>
        <v>26</v>
      </c>
      <c r="K46" s="169">
        <f>'по школам'!L228</f>
        <v>27</v>
      </c>
      <c r="L46" s="169">
        <f>'по школам'!M228</f>
        <v>22</v>
      </c>
      <c r="M46" s="169">
        <f>'по школам'!N228</f>
        <v>25</v>
      </c>
      <c r="N46" s="169">
        <f>'по школам'!O228</f>
        <v>197</v>
      </c>
      <c r="O46" s="169">
        <f>'по школам'!P228</f>
        <v>47</v>
      </c>
      <c r="P46" s="169">
        <f>'по школам'!Q228</f>
        <v>130</v>
      </c>
      <c r="Q46" s="169">
        <f>'по школам'!R228</f>
        <v>141</v>
      </c>
      <c r="R46" s="169">
        <f>'по школам'!S228</f>
        <v>186</v>
      </c>
      <c r="S46" s="169">
        <f>'по школам'!T228</f>
        <v>171</v>
      </c>
      <c r="T46" s="169">
        <f>'по школам'!U228</f>
        <v>184</v>
      </c>
      <c r="U46" s="169">
        <f>'по школам'!V228</f>
        <v>182</v>
      </c>
      <c r="V46" s="169">
        <f>'по школам'!W228</f>
        <v>184</v>
      </c>
      <c r="W46" s="169">
        <f>'по школам'!X228</f>
        <v>185</v>
      </c>
      <c r="X46" s="169">
        <f>'по школам'!Y228</f>
        <v>51</v>
      </c>
      <c r="Y46" s="169">
        <f>'по школам'!Z228</f>
        <v>135</v>
      </c>
      <c r="Z46" s="169">
        <f>'по школам'!AA228</f>
        <v>25</v>
      </c>
      <c r="AA46" s="169">
        <f>'по школам'!AB228</f>
        <v>152</v>
      </c>
      <c r="AB46" s="169">
        <f>'по школам'!AC228</f>
        <v>53</v>
      </c>
      <c r="AC46" s="169">
        <f>'по школам'!AD228</f>
        <v>99</v>
      </c>
      <c r="AD46" s="169">
        <f>'по школам'!AE228</f>
        <v>139</v>
      </c>
      <c r="AE46" s="169">
        <f>'по школам'!AF228</f>
        <v>53</v>
      </c>
      <c r="AF46" s="169">
        <f>'по школам'!AG228</f>
        <v>82</v>
      </c>
      <c r="AG46" s="169">
        <f>'по школам'!AH228</f>
        <v>43</v>
      </c>
      <c r="AH46" s="169">
        <f>'по школам'!AI228</f>
        <v>86</v>
      </c>
      <c r="AI46" s="158">
        <f t="shared" si="0"/>
        <v>2328</v>
      </c>
      <c r="AJ46" s="159">
        <f>'по школам в %'!F46+'по школам в %'!E46</f>
        <v>0.99494949494949492</v>
      </c>
      <c r="AK46" s="159">
        <f t="shared" si="1"/>
        <v>0.58787878787878789</v>
      </c>
      <c r="AL46" s="159">
        <f t="shared" si="2"/>
        <v>0.98484848484848486</v>
      </c>
      <c r="AM46" s="159">
        <f t="shared" si="3"/>
        <v>0.41212121212121211</v>
      </c>
    </row>
    <row r="47" spans="1:39" x14ac:dyDescent="0.2">
      <c r="A47" s="170" t="s">
        <v>122</v>
      </c>
      <c r="B47" s="170">
        <f>'по школам'!C229</f>
        <v>1949</v>
      </c>
      <c r="C47" s="170">
        <f>'по школам'!D229</f>
        <v>1799</v>
      </c>
      <c r="D47" s="170">
        <f>'по школам'!E229</f>
        <v>1180</v>
      </c>
      <c r="E47" s="170">
        <f>'по школам'!F229</f>
        <v>119</v>
      </c>
      <c r="F47" s="170">
        <f>'по школам'!G229</f>
        <v>289</v>
      </c>
      <c r="G47" s="170">
        <f>'по школам'!H229</f>
        <v>1391</v>
      </c>
      <c r="H47" s="170">
        <f>'по школам'!I229</f>
        <v>328</v>
      </c>
      <c r="I47" s="170">
        <f>'по школам'!J229</f>
        <v>284</v>
      </c>
      <c r="J47" s="170">
        <f>'по школам'!K229</f>
        <v>296</v>
      </c>
      <c r="K47" s="170">
        <f>'по школам'!L229</f>
        <v>314</v>
      </c>
      <c r="L47" s="170">
        <f>'по школам'!M229</f>
        <v>199</v>
      </c>
      <c r="M47" s="170">
        <f>'по школам'!N229</f>
        <v>271</v>
      </c>
      <c r="N47" s="170">
        <f>'по школам'!O229</f>
        <v>1531</v>
      </c>
      <c r="O47" s="170">
        <f>'по школам'!P229</f>
        <v>441</v>
      </c>
      <c r="P47" s="170">
        <f>'по школам'!Q229</f>
        <v>1113</v>
      </c>
      <c r="Q47" s="170">
        <f>'по школам'!R229</f>
        <v>1051</v>
      </c>
      <c r="R47" s="170">
        <f>'по школам'!S229</f>
        <v>1559</v>
      </c>
      <c r="S47" s="170">
        <f>'по школам'!T229</f>
        <v>1219</v>
      </c>
      <c r="T47" s="170">
        <f>'по школам'!U229</f>
        <v>1533</v>
      </c>
      <c r="U47" s="170">
        <f>'по школам'!V229</f>
        <v>1350</v>
      </c>
      <c r="V47" s="170">
        <f>'по школам'!W229</f>
        <v>1578</v>
      </c>
      <c r="W47" s="170">
        <f>'по школам'!X229</f>
        <v>1329</v>
      </c>
      <c r="X47" s="170">
        <f>'по школам'!Y229</f>
        <v>447</v>
      </c>
      <c r="Y47" s="170">
        <f>'по школам'!Z229</f>
        <v>939</v>
      </c>
      <c r="Z47" s="170">
        <f>'по школам'!AA229</f>
        <v>391</v>
      </c>
      <c r="AA47" s="170">
        <f>'по школам'!AB229</f>
        <v>914</v>
      </c>
      <c r="AB47" s="170">
        <f>'по школам'!AC229</f>
        <v>631</v>
      </c>
      <c r="AC47" s="170">
        <f>'по школам'!AD229</f>
        <v>409</v>
      </c>
      <c r="AD47" s="170">
        <f>'по школам'!AE229</f>
        <v>879</v>
      </c>
      <c r="AE47" s="170">
        <f>'по школам'!AF229</f>
        <v>468</v>
      </c>
      <c r="AF47" s="170">
        <f>'по школам'!AG229</f>
        <v>236</v>
      </c>
      <c r="AG47" s="170">
        <f>'по школам'!AH229</f>
        <v>182</v>
      </c>
      <c r="AH47" s="170">
        <f>'по школам'!AI229</f>
        <v>437</v>
      </c>
      <c r="AI47" s="158">
        <f t="shared" si="0"/>
        <v>17106</v>
      </c>
      <c r="AJ47" s="159">
        <f>'по школам в %'!F47+'по школам в %'!E47</f>
        <v>0.93385214007782102</v>
      </c>
      <c r="AK47" s="159">
        <f t="shared" si="1"/>
        <v>0.47543079488604778</v>
      </c>
      <c r="AL47" s="159">
        <f t="shared" si="2"/>
        <v>0.77320733740967207</v>
      </c>
      <c r="AM47" s="159">
        <f t="shared" si="3"/>
        <v>0.52456920511395222</v>
      </c>
    </row>
    <row r="48" spans="1:39" x14ac:dyDescent="0.2">
      <c r="A48" s="171" t="s">
        <v>123</v>
      </c>
      <c r="B48" s="171">
        <f>'по школам'!C230</f>
        <v>1544</v>
      </c>
      <c r="C48" s="171">
        <f>'по школам'!D230</f>
        <v>1407</v>
      </c>
      <c r="D48" s="171">
        <f>'по школам'!E230</f>
        <v>959</v>
      </c>
      <c r="E48" s="171">
        <f>'по школам'!F230</f>
        <v>42</v>
      </c>
      <c r="F48" s="171">
        <f>'по школам'!G230</f>
        <v>173</v>
      </c>
      <c r="G48" s="171">
        <f>'по школам'!H230</f>
        <v>1192</v>
      </c>
      <c r="H48" s="171">
        <f>'по школам'!I230</f>
        <v>169</v>
      </c>
      <c r="I48" s="171">
        <f>'по школам'!J230</f>
        <v>144</v>
      </c>
      <c r="J48" s="171">
        <f>'по школам'!K230</f>
        <v>284</v>
      </c>
      <c r="K48" s="171">
        <f>'по школам'!L230</f>
        <v>210</v>
      </c>
      <c r="L48" s="171">
        <f>'по школам'!M230</f>
        <v>259</v>
      </c>
      <c r="M48" s="171">
        <f>'по школам'!N230</f>
        <v>184</v>
      </c>
      <c r="N48" s="171">
        <f>'по школам'!O230</f>
        <v>1265</v>
      </c>
      <c r="O48" s="171">
        <f>'по школам'!P230</f>
        <v>338</v>
      </c>
      <c r="P48" s="171">
        <f>'по школам'!Q230</f>
        <v>919</v>
      </c>
      <c r="Q48" s="171">
        <f>'по школам'!R230</f>
        <v>966</v>
      </c>
      <c r="R48" s="171">
        <f>'по школам'!S230</f>
        <v>1285</v>
      </c>
      <c r="S48" s="171">
        <f>'по школам'!T230</f>
        <v>1125</v>
      </c>
      <c r="T48" s="171">
        <f>'по школам'!U230</f>
        <v>1262</v>
      </c>
      <c r="U48" s="171">
        <f>'по школам'!V230</f>
        <v>1148</v>
      </c>
      <c r="V48" s="171">
        <f>'по школам'!W230</f>
        <v>1281</v>
      </c>
      <c r="W48" s="171">
        <f>'по школам'!X230</f>
        <v>1151</v>
      </c>
      <c r="X48" s="171">
        <f>'по школам'!Y230</f>
        <v>320</v>
      </c>
      <c r="Y48" s="171">
        <f>'по школам'!Z230</f>
        <v>821</v>
      </c>
      <c r="Z48" s="171">
        <f>'по школам'!AA230</f>
        <v>232</v>
      </c>
      <c r="AA48" s="171">
        <f>'по школам'!AB230</f>
        <v>925</v>
      </c>
      <c r="AB48" s="171">
        <f>'по школам'!AC230</f>
        <v>635</v>
      </c>
      <c r="AC48" s="171">
        <f>'по школам'!AD230</f>
        <v>357</v>
      </c>
      <c r="AD48" s="171">
        <f>'по школам'!AE230</f>
        <v>787</v>
      </c>
      <c r="AE48" s="171">
        <f>'по школам'!AF230</f>
        <v>409</v>
      </c>
      <c r="AF48" s="171">
        <f>'по школам'!AG230</f>
        <v>299</v>
      </c>
      <c r="AG48" s="171">
        <f>'по школам'!AH230</f>
        <v>216</v>
      </c>
      <c r="AH48" s="171">
        <f>'по школам'!AI230</f>
        <v>476</v>
      </c>
      <c r="AI48" s="158">
        <f t="shared" si="0"/>
        <v>14952</v>
      </c>
      <c r="AJ48" s="159">
        <f>'по школам в %'!F48+'по школам в %'!E48</f>
        <v>0.97014925373134331</v>
      </c>
      <c r="AK48" s="159">
        <f t="shared" si="1"/>
        <v>0.5313432835820896</v>
      </c>
      <c r="AL48" s="159">
        <f t="shared" si="2"/>
        <v>0.84719260838663824</v>
      </c>
      <c r="AM48" s="159">
        <f t="shared" si="3"/>
        <v>0.4686567164179104</v>
      </c>
    </row>
    <row r="49" spans="1:39" x14ac:dyDescent="0.2">
      <c r="A49" s="189" t="s">
        <v>176</v>
      </c>
      <c r="B49" s="190">
        <f>'по школам'!C231</f>
        <v>303</v>
      </c>
      <c r="C49" s="190">
        <f>'по школам'!D231</f>
        <v>288</v>
      </c>
      <c r="D49" s="190">
        <f>'по школам'!E231</f>
        <v>203</v>
      </c>
      <c r="E49" s="190">
        <f>'по школам'!F231</f>
        <v>5</v>
      </c>
      <c r="F49" s="190">
        <f>'по школам'!G231</f>
        <v>22</v>
      </c>
      <c r="G49" s="190">
        <f>'по школам'!H231</f>
        <v>261</v>
      </c>
      <c r="H49" s="190">
        <f>'по школам'!I231</f>
        <v>31</v>
      </c>
      <c r="I49" s="190">
        <f>'по школам'!J231</f>
        <v>30</v>
      </c>
      <c r="J49" s="190">
        <f>'по школам'!K231</f>
        <v>50</v>
      </c>
      <c r="K49" s="190">
        <f>'по школам'!L231</f>
        <v>62</v>
      </c>
      <c r="L49" s="190">
        <f>'по школам'!M231</f>
        <v>47</v>
      </c>
      <c r="M49" s="190">
        <f>'по школам'!N231</f>
        <v>61</v>
      </c>
      <c r="N49" s="190">
        <f>'по школам'!O231</f>
        <v>250</v>
      </c>
      <c r="O49" s="190">
        <f>'по школам'!P231</f>
        <v>79</v>
      </c>
      <c r="P49" s="190">
        <f>'по школам'!Q231</f>
        <v>184</v>
      </c>
      <c r="Q49" s="190">
        <f>'по школам'!R231</f>
        <v>159</v>
      </c>
      <c r="R49" s="190">
        <f>'по школам'!S231</f>
        <v>253</v>
      </c>
      <c r="S49" s="190">
        <f>'по школам'!T231</f>
        <v>198</v>
      </c>
      <c r="T49" s="190">
        <f>'по школам'!U231</f>
        <v>261</v>
      </c>
      <c r="U49" s="190">
        <f>'по школам'!V231</f>
        <v>238</v>
      </c>
      <c r="V49" s="190">
        <f>'по школам'!W231</f>
        <v>266</v>
      </c>
      <c r="W49" s="190">
        <f>'по школам'!X231</f>
        <v>230</v>
      </c>
      <c r="X49" s="190">
        <f>'по школам'!Y231</f>
        <v>54</v>
      </c>
      <c r="Y49" s="190">
        <f>'по школам'!Z231</f>
        <v>200</v>
      </c>
      <c r="Z49" s="190">
        <f>'по школам'!AA231</f>
        <v>29</v>
      </c>
      <c r="AA49" s="190">
        <f>'по школам'!AB231</f>
        <v>212</v>
      </c>
      <c r="AB49" s="190">
        <f>'по школам'!AC231</f>
        <v>106</v>
      </c>
      <c r="AC49" s="190">
        <f>'по школам'!AD231</f>
        <v>117</v>
      </c>
      <c r="AD49" s="190">
        <f>'по школам'!AE231</f>
        <v>173</v>
      </c>
      <c r="AE49" s="190">
        <f>'по школам'!AF231</f>
        <v>94</v>
      </c>
      <c r="AF49" s="190">
        <f>'по школам'!AG231</f>
        <v>62</v>
      </c>
      <c r="AG49" s="190">
        <f>'по школам'!AH231</f>
        <v>25</v>
      </c>
      <c r="AH49" s="190">
        <f>'по школам'!AI231</f>
        <v>88</v>
      </c>
      <c r="AI49" s="158">
        <f t="shared" ref="AI49" si="8">SUM(O49:AH49)</f>
        <v>3028</v>
      </c>
      <c r="AJ49" s="159">
        <f>'по школам в %'!F49+'по школам в %'!E49</f>
        <v>0.98263888888888884</v>
      </c>
      <c r="AK49" s="159">
        <f t="shared" ref="AK49" si="9">AI49/AI$2/C49</f>
        <v>0.52569444444444446</v>
      </c>
      <c r="AL49" s="159">
        <f t="shared" ref="AL49" si="10">G49/C49</f>
        <v>0.90625</v>
      </c>
      <c r="AM49" s="159">
        <f t="shared" ref="AM49" si="11">100%-AK49</f>
        <v>0.47430555555555554</v>
      </c>
    </row>
  </sheetData>
  <mergeCells count="28">
    <mergeCell ref="AI3:AI4"/>
    <mergeCell ref="AK3:AK4"/>
    <mergeCell ref="AL3:AL4"/>
    <mergeCell ref="AM3:AM4"/>
    <mergeCell ref="AJ3:AJ4"/>
    <mergeCell ref="D1:AD1"/>
    <mergeCell ref="N2:V2"/>
    <mergeCell ref="W2:AH2"/>
    <mergeCell ref="AI1:AM1"/>
    <mergeCell ref="B2:M2"/>
    <mergeCell ref="AE3:AF3"/>
    <mergeCell ref="AG3:AH3"/>
    <mergeCell ref="B3:B4"/>
    <mergeCell ref="J3:K3"/>
    <mergeCell ref="L3:M3"/>
    <mergeCell ref="O3:P3"/>
    <mergeCell ref="X3:Y3"/>
    <mergeCell ref="Z3:AA3"/>
    <mergeCell ref="AB3:AC3"/>
    <mergeCell ref="H3:H4"/>
    <mergeCell ref="I3:I4"/>
    <mergeCell ref="N3:N4"/>
    <mergeCell ref="G3:G4"/>
    <mergeCell ref="A3:A4"/>
    <mergeCell ref="C3:C4"/>
    <mergeCell ref="D3:D4"/>
    <mergeCell ref="E3:E4"/>
    <mergeCell ref="F3:F4"/>
  </mergeCells>
  <pageMargins left="0.23622047244094491" right="0.23622047244094491" top="0.18" bottom="0.23622047244094491" header="0.19685039370078741" footer="0.23622047244094491"/>
  <pageSetup paperSize="9" scale="98" orientation="landscape" r:id="rId1"/>
  <rowBreaks count="1" manualBreakCount="1">
    <brk id="25" max="3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9"/>
  <sheetViews>
    <sheetView tabSelected="1" zoomScaleNormal="100" zoomScaleSheetLayoutView="50" workbookViewId="0">
      <pane xSplit="1" ySplit="4" topLeftCell="M5" activePane="bottomRight" state="frozen"/>
      <selection pane="topRight" activeCell="B1" sqref="B1"/>
      <selection pane="bottomLeft" activeCell="A4" sqref="A4"/>
      <selection pane="bottomRight" activeCell="R3" sqref="R3"/>
    </sheetView>
  </sheetViews>
  <sheetFormatPr defaultColWidth="35.28515625" defaultRowHeight="12.75" x14ac:dyDescent="0.2"/>
  <cols>
    <col min="1" max="1" width="21.42578125" style="143" customWidth="1"/>
    <col min="2" max="8" width="5.85546875" style="143" customWidth="1"/>
    <col min="9" max="13" width="7.28515625" style="143" customWidth="1"/>
    <col min="14" max="22" width="8" style="143" customWidth="1"/>
    <col min="23" max="26" width="6" style="143" customWidth="1"/>
    <col min="27" max="33" width="6.28515625" style="143" customWidth="1"/>
    <col min="34" max="16384" width="35.28515625" style="143"/>
  </cols>
  <sheetData>
    <row r="1" spans="1:33" x14ac:dyDescent="0.2">
      <c r="D1" s="183" t="s">
        <v>178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</row>
    <row r="2" spans="1:33" ht="25.5" customHeight="1" x14ac:dyDescent="0.2">
      <c r="A2" s="255" t="s">
        <v>170</v>
      </c>
      <c r="B2" s="263" t="s">
        <v>131</v>
      </c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172"/>
      <c r="N2" s="241" t="s">
        <v>135</v>
      </c>
      <c r="O2" s="242"/>
      <c r="P2" s="242"/>
      <c r="Q2" s="242"/>
      <c r="R2" s="242"/>
      <c r="S2" s="242" t="s">
        <v>135</v>
      </c>
      <c r="T2" s="242"/>
      <c r="U2" s="242"/>
      <c r="V2" s="259" t="s">
        <v>133</v>
      </c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60"/>
    </row>
    <row r="3" spans="1:33" ht="249" customHeight="1" x14ac:dyDescent="0.2">
      <c r="A3" s="256"/>
      <c r="B3" s="230" t="s">
        <v>179</v>
      </c>
      <c r="C3" s="231" t="s">
        <v>180</v>
      </c>
      <c r="D3" s="258" t="s">
        <v>181</v>
      </c>
      <c r="E3" s="233" t="s">
        <v>182</v>
      </c>
      <c r="F3" s="233" t="s">
        <v>183</v>
      </c>
      <c r="G3" s="239" t="s">
        <v>184</v>
      </c>
      <c r="H3" s="239" t="s">
        <v>185</v>
      </c>
      <c r="I3" s="235" t="s">
        <v>186</v>
      </c>
      <c r="J3" s="236"/>
      <c r="K3" s="261" t="s">
        <v>187</v>
      </c>
      <c r="L3" s="262"/>
      <c r="M3" s="231" t="s">
        <v>188</v>
      </c>
      <c r="N3" s="231" t="s">
        <v>177</v>
      </c>
      <c r="O3" s="231"/>
      <c r="P3" s="147" t="s">
        <v>189</v>
      </c>
      <c r="Q3" s="147" t="s">
        <v>190</v>
      </c>
      <c r="R3" s="147" t="s">
        <v>191</v>
      </c>
      <c r="S3" s="147" t="s">
        <v>192</v>
      </c>
      <c r="T3" s="147" t="s">
        <v>193</v>
      </c>
      <c r="U3" s="147" t="s">
        <v>194</v>
      </c>
      <c r="V3" s="147" t="s">
        <v>195</v>
      </c>
      <c r="W3" s="231" t="s">
        <v>196</v>
      </c>
      <c r="X3" s="231"/>
      <c r="Y3" s="231" t="s">
        <v>197</v>
      </c>
      <c r="Z3" s="231"/>
      <c r="AA3" s="231" t="s">
        <v>198</v>
      </c>
      <c r="AB3" s="231"/>
      <c r="AC3" s="147" t="s">
        <v>199</v>
      </c>
      <c r="AD3" s="231" t="s">
        <v>200</v>
      </c>
      <c r="AE3" s="231"/>
      <c r="AF3" s="231" t="s">
        <v>201</v>
      </c>
      <c r="AG3" s="231"/>
    </row>
    <row r="4" spans="1:33" ht="44.25" customHeight="1" x14ac:dyDescent="0.2">
      <c r="A4" s="257"/>
      <c r="B4" s="230"/>
      <c r="C4" s="231"/>
      <c r="D4" s="258"/>
      <c r="E4" s="233"/>
      <c r="F4" s="233"/>
      <c r="G4" s="239"/>
      <c r="H4" s="239"/>
      <c r="I4" s="184" t="s">
        <v>24</v>
      </c>
      <c r="J4" s="184" t="s">
        <v>25</v>
      </c>
      <c r="K4" s="185" t="s">
        <v>24</v>
      </c>
      <c r="L4" s="145" t="s">
        <v>25</v>
      </c>
      <c r="M4" s="231"/>
      <c r="N4" s="98" t="s">
        <v>26</v>
      </c>
      <c r="O4" s="98" t="s">
        <v>27</v>
      </c>
      <c r="P4" s="98" t="s">
        <v>26</v>
      </c>
      <c r="Q4" s="98" t="s">
        <v>28</v>
      </c>
      <c r="R4" s="98" t="s">
        <v>26</v>
      </c>
      <c r="S4" s="98" t="s">
        <v>26</v>
      </c>
      <c r="T4" s="98" t="s">
        <v>26</v>
      </c>
      <c r="U4" s="98" t="s">
        <v>26</v>
      </c>
      <c r="V4" s="98" t="s">
        <v>26</v>
      </c>
      <c r="W4" s="98" t="s">
        <v>29</v>
      </c>
      <c r="X4" s="98" t="s">
        <v>27</v>
      </c>
      <c r="Y4" s="98" t="s">
        <v>29</v>
      </c>
      <c r="Z4" s="98" t="s">
        <v>27</v>
      </c>
      <c r="AA4" s="173" t="s">
        <v>29</v>
      </c>
      <c r="AB4" s="173" t="s">
        <v>27</v>
      </c>
      <c r="AC4" s="173" t="s">
        <v>26</v>
      </c>
      <c r="AD4" s="173" t="s">
        <v>29</v>
      </c>
      <c r="AE4" s="173" t="s">
        <v>27</v>
      </c>
      <c r="AF4" s="173" t="s">
        <v>29</v>
      </c>
      <c r="AG4" s="173" t="s">
        <v>27</v>
      </c>
    </row>
    <row r="5" spans="1:33" ht="11.25" customHeight="1" x14ac:dyDescent="0.2">
      <c r="A5" s="150" t="s">
        <v>32</v>
      </c>
      <c r="B5" s="174">
        <f>'свод по школам'!C5/'свод по школам'!B5</f>
        <v>0.94573643410852715</v>
      </c>
      <c r="C5" s="175">
        <f>'свод по школам'!D5/'свод по школам'!$B5</f>
        <v>0.8527131782945736</v>
      </c>
      <c r="D5" s="176">
        <f>'свод по школам'!E5/'свод по школам'!$C5</f>
        <v>8.1967213114754103E-3</v>
      </c>
      <c r="E5" s="177">
        <f>'свод по школам'!F5/'свод по школам'!$C5</f>
        <v>4.9180327868852458E-2</v>
      </c>
      <c r="F5" s="177">
        <f>'свод по школам'!G5/'свод по школам'!$C5</f>
        <v>0.94262295081967218</v>
      </c>
      <c r="G5" s="178">
        <f>'свод по школам'!H5/'свод по школам'!$C5</f>
        <v>1.6393442622950821E-2</v>
      </c>
      <c r="H5" s="178">
        <f>'свод по школам'!I5/'свод по школам'!H5</f>
        <v>1</v>
      </c>
      <c r="I5" s="175">
        <f>'свод по школам'!J5/'свод по школам'!$C5</f>
        <v>4.9180327868852458E-2</v>
      </c>
      <c r="J5" s="175">
        <f>'свод по школам'!K5/'свод по школам'!$C5</f>
        <v>1.6393442622950821E-2</v>
      </c>
      <c r="K5" s="179">
        <f>'свод по школам'!L5/'свод по школам'!J5</f>
        <v>0.83333333333333337</v>
      </c>
      <c r="L5" s="179">
        <f>'свод по школам'!M5/'свод по школам'!K5</f>
        <v>0.5</v>
      </c>
      <c r="M5" s="175">
        <f>'свод по школам'!N5/'свод по школам'!$C5</f>
        <v>0.97540983606557374</v>
      </c>
      <c r="N5" s="175">
        <f>'свод по школам'!O5/'свод по школам'!$C5</f>
        <v>0.1721311475409836</v>
      </c>
      <c r="O5" s="175">
        <f>'свод по школам'!P5/'свод по школам'!$C5</f>
        <v>0.71311475409836067</v>
      </c>
      <c r="P5" s="175">
        <f>'свод по школам'!Q5/'свод по школам'!$C5</f>
        <v>0.61475409836065575</v>
      </c>
      <c r="Q5" s="175">
        <f>'свод по школам'!R5/'свод по школам'!$C5</f>
        <v>0.89344262295081966</v>
      </c>
      <c r="R5" s="175">
        <f>'свод по школам'!S5/'свод по школам'!$C5</f>
        <v>0.62295081967213117</v>
      </c>
      <c r="S5" s="175">
        <f>'свод по школам'!T5/'свод по школам'!$C5</f>
        <v>0.95081967213114749</v>
      </c>
      <c r="T5" s="175">
        <f>'свод по школам'!U5/'свод по школам'!$C5</f>
        <v>0.83606557377049184</v>
      </c>
      <c r="U5" s="175">
        <f>'свод по школам'!V5/'свод по школам'!$C5</f>
        <v>0.92622950819672134</v>
      </c>
      <c r="V5" s="175">
        <f>'свод по школам'!W5/'свод по школам'!$C5</f>
        <v>0.92622950819672134</v>
      </c>
      <c r="W5" s="175">
        <f>'свод по школам'!X5/'свод по школам'!$C5</f>
        <v>0.19672131147540983</v>
      </c>
      <c r="X5" s="175">
        <f>'свод по школам'!Y5/'свод по школам'!$C5</f>
        <v>0.61475409836065575</v>
      </c>
      <c r="Y5" s="175">
        <f>'свод по школам'!Z5/'свод по школам'!$C5</f>
        <v>7.3770491803278687E-2</v>
      </c>
      <c r="Z5" s="175">
        <f>'свод по школам'!AA5/'свод по школам'!$C5</f>
        <v>0.47540983606557374</v>
      </c>
      <c r="AA5" s="175">
        <f>'свод по школам'!AB5/'свод по школам'!$C5</f>
        <v>0.42622950819672129</v>
      </c>
      <c r="AB5" s="175">
        <f>'свод по школам'!AC5/'свод по школам'!$C5</f>
        <v>0.38524590163934425</v>
      </c>
      <c r="AC5" s="175">
        <f>'свод по школам'!AD5/'свод по школам'!$C5</f>
        <v>0.79508196721311475</v>
      </c>
      <c r="AD5" s="175">
        <f>'свод по школам'!AE5/'свод по школам'!$C5</f>
        <v>0.56557377049180324</v>
      </c>
      <c r="AE5" s="175">
        <f>'свод по школам'!AF5/'свод по школам'!$C5</f>
        <v>0.18852459016393441</v>
      </c>
      <c r="AF5" s="175">
        <f>'свод по школам'!AG5/'свод по школам'!$C5</f>
        <v>7.3770491803278687E-2</v>
      </c>
      <c r="AG5" s="175">
        <f>'свод по школам'!AH5/'свод по школам'!$C5</f>
        <v>0.88524590163934425</v>
      </c>
    </row>
    <row r="6" spans="1:33" ht="11.25" customHeight="1" x14ac:dyDescent="0.2">
      <c r="A6" s="150" t="s">
        <v>33</v>
      </c>
      <c r="B6" s="174">
        <f>'свод по школам'!C6/'свод по школам'!B6</f>
        <v>0.94339622641509435</v>
      </c>
      <c r="C6" s="175">
        <f>'свод по школам'!D6/'свод по школам'!$B6</f>
        <v>0.96226415094339623</v>
      </c>
      <c r="D6" s="176">
        <f>'свод по школам'!E6/'свод по школам'!$C6</f>
        <v>0</v>
      </c>
      <c r="E6" s="177">
        <f>'свод по школам'!F6/'свод по школам'!$C6</f>
        <v>0</v>
      </c>
      <c r="F6" s="177">
        <f>'свод по школам'!G6/'свод по школам'!$C6</f>
        <v>1</v>
      </c>
      <c r="G6" s="178">
        <f>'свод по школам'!H6/'свод по школам'!$C6</f>
        <v>0</v>
      </c>
      <c r="H6" s="178"/>
      <c r="I6" s="175">
        <f>'свод по школам'!J6/'свод по школам'!$C6</f>
        <v>0</v>
      </c>
      <c r="J6" s="175">
        <f>'свод по школам'!K6/'свод по школам'!$C6</f>
        <v>0.08</v>
      </c>
      <c r="K6" s="179"/>
      <c r="L6" s="179">
        <f>'свод по школам'!M6/'свод по школам'!K6</f>
        <v>1</v>
      </c>
      <c r="M6" s="175">
        <f>'свод по школам'!N6/'свод по школам'!$C6</f>
        <v>0.92</v>
      </c>
      <c r="N6" s="175">
        <f>'свод по школам'!O6/'свод по школам'!$C6</f>
        <v>0.16</v>
      </c>
      <c r="O6" s="175">
        <f>'свод по школам'!P6/'свод по школам'!$C6</f>
        <v>0.72</v>
      </c>
      <c r="P6" s="175">
        <f>'свод по школам'!Q6/'свод по школам'!$C6</f>
        <v>0.5</v>
      </c>
      <c r="Q6" s="175">
        <f>'свод по школам'!R6/'свод по школам'!$C6</f>
        <v>0.88</v>
      </c>
      <c r="R6" s="175">
        <f>'свод по школам'!S6/'свод по школам'!$C6</f>
        <v>0.88</v>
      </c>
      <c r="S6" s="175">
        <f>'свод по школам'!T6/'свод по школам'!$C6</f>
        <v>0.94</v>
      </c>
      <c r="T6" s="175">
        <f>'свод по школам'!U6/'свод по школам'!$C6</f>
        <v>0.84</v>
      </c>
      <c r="U6" s="175">
        <f>'свод по школам'!V6/'свод по школам'!$C6</f>
        <v>1</v>
      </c>
      <c r="V6" s="175">
        <f>'свод по школам'!W6/'свод по школам'!$C6</f>
        <v>0.48</v>
      </c>
      <c r="W6" s="175">
        <f>'свод по школам'!X6/'свод по школам'!$C6</f>
        <v>0.12</v>
      </c>
      <c r="X6" s="175">
        <f>'свод по школам'!Y6/'свод по школам'!$C6</f>
        <v>0.66</v>
      </c>
      <c r="Y6" s="175">
        <f>'свод по школам'!Z6/'свод по школам'!$C6</f>
        <v>0.5</v>
      </c>
      <c r="Z6" s="175">
        <f>'свод по школам'!AA6/'свод по школам'!$C6</f>
        <v>0.26</v>
      </c>
      <c r="AA6" s="175">
        <f>'свод по школам'!AB6/'свод по школам'!$C6</f>
        <v>0.42</v>
      </c>
      <c r="AB6" s="175">
        <f>'свод по школам'!AC6/'свод по школам'!$C6</f>
        <v>0.2</v>
      </c>
      <c r="AC6" s="175">
        <f>'свод по школам'!AD6/'свод по школам'!$C6</f>
        <v>0.76</v>
      </c>
      <c r="AD6" s="175">
        <f>'свод по школам'!AE6/'свод по школам'!$C6</f>
        <v>0.34</v>
      </c>
      <c r="AE6" s="175">
        <f>'свод по школам'!AF6/'свод по школам'!$C6</f>
        <v>0.26</v>
      </c>
      <c r="AF6" s="175">
        <f>'свод по школам'!AG6/'свод по школам'!$C6</f>
        <v>0.02</v>
      </c>
      <c r="AG6" s="175">
        <f>'свод по школам'!AH6/'свод по школам'!$C6</f>
        <v>0.94</v>
      </c>
    </row>
    <row r="7" spans="1:33" ht="11.25" customHeight="1" x14ac:dyDescent="0.2">
      <c r="A7" s="150" t="s">
        <v>34</v>
      </c>
      <c r="B7" s="174">
        <f>'свод по школам'!C7/'свод по школам'!B7</f>
        <v>0.91228070175438591</v>
      </c>
      <c r="C7" s="175">
        <f>'свод по школам'!D7/'свод по школам'!$B7</f>
        <v>0.78947368421052633</v>
      </c>
      <c r="D7" s="176">
        <f>'свод по школам'!E7/'свод по школам'!$C7</f>
        <v>0</v>
      </c>
      <c r="E7" s="177">
        <f>'свод по школам'!F7/'свод по школам'!$C7</f>
        <v>7.6923076923076927E-2</v>
      </c>
      <c r="F7" s="177">
        <f>'свод по школам'!G7/'свод по школам'!$C7</f>
        <v>0.92307692307692313</v>
      </c>
      <c r="G7" s="178">
        <f>'свод по школам'!H7/'свод по школам'!$C7</f>
        <v>3.8461538461538464E-2</v>
      </c>
      <c r="H7" s="178">
        <f>'свод по школам'!I7/'свод по школам'!H7</f>
        <v>1</v>
      </c>
      <c r="I7" s="175">
        <f>'свод по школам'!J7/'свод по школам'!$C7</f>
        <v>0.17307692307692307</v>
      </c>
      <c r="J7" s="175">
        <f>'свод по школам'!K7/'свод по школам'!$C7</f>
        <v>5.7692307692307696E-2</v>
      </c>
      <c r="K7" s="179">
        <f>'свод по школам'!L7/'свод по школам'!J7</f>
        <v>0.77777777777777779</v>
      </c>
      <c r="L7" s="179">
        <f>'свод по школам'!M7/'свод по школам'!K7</f>
        <v>1</v>
      </c>
      <c r="M7" s="175">
        <f>'свод по школам'!N7/'свод по школам'!$C7</f>
        <v>0.84615384615384615</v>
      </c>
      <c r="N7" s="175">
        <f>'свод по школам'!O7/'свод по школам'!$C7</f>
        <v>0.23076923076923078</v>
      </c>
      <c r="O7" s="175">
        <f>'свод по школам'!P7/'свод по школам'!$C7</f>
        <v>0.63461538461538458</v>
      </c>
      <c r="P7" s="175">
        <f>'свод по школам'!Q7/'свод по школам'!$C7</f>
        <v>0.5</v>
      </c>
      <c r="Q7" s="175">
        <f>'свод по школам'!R7/'свод по школам'!$C7</f>
        <v>0.75</v>
      </c>
      <c r="R7" s="175">
        <f>'свод по школам'!S7/'свод по школам'!$C7</f>
        <v>0.76923076923076927</v>
      </c>
      <c r="S7" s="175">
        <f>'свод по школам'!T7/'свод по школам'!$C7</f>
        <v>0.98076923076923073</v>
      </c>
      <c r="T7" s="175">
        <f>'свод по школам'!U7/'свод по школам'!$C7</f>
        <v>0.63461538461538458</v>
      </c>
      <c r="U7" s="175">
        <f>'свод по школам'!V7/'свод по школам'!$C7</f>
        <v>0.92307692307692313</v>
      </c>
      <c r="V7" s="175">
        <f>'свод по школам'!W7/'свод по школам'!$C7</f>
        <v>0.61538461538461542</v>
      </c>
      <c r="W7" s="175">
        <f>'свод по школам'!X7/'свод по школам'!$C7</f>
        <v>0.25</v>
      </c>
      <c r="X7" s="175">
        <f>'свод по школам'!Y7/'свод по школам'!$C7</f>
        <v>0.53846153846153844</v>
      </c>
      <c r="Y7" s="175">
        <f>'свод по школам'!Z7/'свод по школам'!$C7</f>
        <v>9.6153846153846159E-2</v>
      </c>
      <c r="Z7" s="175">
        <f>'свод по школам'!AA7/'свод по школам'!$C7</f>
        <v>0.46153846153846156</v>
      </c>
      <c r="AA7" s="175">
        <f>'свод по школам'!AB7/'свод по школам'!$C7</f>
        <v>0.42307692307692307</v>
      </c>
      <c r="AB7" s="175">
        <f>'свод по школам'!AC7/'свод по школам'!$C7</f>
        <v>0.26923076923076922</v>
      </c>
      <c r="AC7" s="175">
        <f>'свод по школам'!AD7/'свод по школам'!$C7</f>
        <v>0.55769230769230771</v>
      </c>
      <c r="AD7" s="175">
        <f>'свод по школам'!AE7/'свод по школам'!$C7</f>
        <v>0.23076923076923078</v>
      </c>
      <c r="AE7" s="175">
        <f>'свод по школам'!AF7/'свод по школам'!$C7</f>
        <v>0.28846153846153844</v>
      </c>
      <c r="AF7" s="175">
        <f>'свод по школам'!AG7/'свод по школам'!$C7</f>
        <v>0.25</v>
      </c>
      <c r="AG7" s="175">
        <f>'свод по школам'!AH7/'свод по школам'!$C7</f>
        <v>0.40384615384615385</v>
      </c>
    </row>
    <row r="8" spans="1:33" ht="11.25" customHeight="1" x14ac:dyDescent="0.2">
      <c r="A8" s="150" t="s">
        <v>35</v>
      </c>
      <c r="B8" s="174">
        <f>'свод по школам'!C8/'свод по школам'!B8</f>
        <v>0.90196078431372551</v>
      </c>
      <c r="C8" s="175">
        <f>'свод по школам'!D8/'свод по школам'!$B8</f>
        <v>0.98039215686274506</v>
      </c>
      <c r="D8" s="176">
        <f>'свод по школам'!E8/'свод по школам'!$C8</f>
        <v>0</v>
      </c>
      <c r="E8" s="177">
        <f>'свод по школам'!F8/'свод по школам'!$C8</f>
        <v>5.434782608695652E-2</v>
      </c>
      <c r="F8" s="177">
        <f>'свод по школам'!G8/'свод по школам'!$C8</f>
        <v>0.94565217391304346</v>
      </c>
      <c r="G8" s="178">
        <f>'свод по школам'!H8/'свод по школам'!$C8</f>
        <v>0</v>
      </c>
      <c r="H8" s="178"/>
      <c r="I8" s="175">
        <f>'свод по школам'!J8/'свод по школам'!$C8</f>
        <v>4.3478260869565216E-2</v>
      </c>
      <c r="J8" s="175">
        <f>'свод по школам'!K8/'свод по школам'!$C8</f>
        <v>7.6086956521739135E-2</v>
      </c>
      <c r="K8" s="179">
        <f>'свод по школам'!L8/'свод по школам'!J8</f>
        <v>0.75</v>
      </c>
      <c r="L8" s="179">
        <f>'свод по школам'!M8/'свод по школам'!K8</f>
        <v>0.7142857142857143</v>
      </c>
      <c r="M8" s="175">
        <f>'свод по школам'!N8/'свод по школам'!$C8</f>
        <v>0.94565217391304346</v>
      </c>
      <c r="N8" s="192">
        <f>'свод по школам'!O8/'свод по школам'!$C8</f>
        <v>0.2608695652173913</v>
      </c>
      <c r="O8" s="192">
        <f>'свод по школам'!P8/'свод по школам'!$C8</f>
        <v>0.69565217391304346</v>
      </c>
      <c r="P8" s="175">
        <f>'свод по школам'!Q8/'свод по школам'!$C8</f>
        <v>0.44565217391304346</v>
      </c>
      <c r="Q8" s="175">
        <f>'свод по школам'!R8/'свод по школам'!$C8</f>
        <v>0.89130434782608692</v>
      </c>
      <c r="R8" s="175">
        <f>'свод по школам'!S8/'свод по школам'!$C8</f>
        <v>0.58695652173913049</v>
      </c>
      <c r="S8" s="175">
        <f>'свод по школам'!T8/'свод по школам'!$C8</f>
        <v>0.98913043478260865</v>
      </c>
      <c r="T8" s="175">
        <f>'свод по школам'!U8/'свод по школам'!$C8</f>
        <v>0.85869565217391308</v>
      </c>
      <c r="U8" s="175">
        <f>'свод по школам'!V8/'свод по школам'!$C8</f>
        <v>0.95652173913043481</v>
      </c>
      <c r="V8" s="175">
        <f>'свод по школам'!W8/'свод по школам'!$C8</f>
        <v>0.76086956521739135</v>
      </c>
      <c r="W8" s="175">
        <f>'свод по школам'!X8/'свод по школам'!$C8</f>
        <v>0.28260869565217389</v>
      </c>
      <c r="X8" s="175">
        <f>'свод по школам'!Y8/'свод по школам'!$C8</f>
        <v>0.59782608695652173</v>
      </c>
      <c r="Y8" s="175">
        <f>'свод по школам'!Z8/'свод по школам'!$C8</f>
        <v>0.25</v>
      </c>
      <c r="Z8" s="175">
        <f>'свод по школам'!AA8/'свод по школам'!$C8</f>
        <v>0.4891304347826087</v>
      </c>
      <c r="AA8" s="175">
        <f>'свод по школам'!AB8/'свод по школам'!$C8</f>
        <v>0.45652173913043476</v>
      </c>
      <c r="AB8" s="175">
        <f>'свод по школам'!AC8/'свод по школам'!$C8</f>
        <v>0.19565217391304349</v>
      </c>
      <c r="AC8" s="175">
        <f>'свод по школам'!AD8/'свод по школам'!$C8</f>
        <v>0.47826086956521741</v>
      </c>
      <c r="AD8" s="175">
        <f>'свод по школам'!AE8/'свод по школам'!$C8</f>
        <v>0.44565217391304346</v>
      </c>
      <c r="AE8" s="175">
        <f>'свод по школам'!AF8/'свод по школам'!$C8</f>
        <v>0.19565217391304349</v>
      </c>
      <c r="AF8" s="175">
        <f>'свод по школам'!AG8/'свод по школам'!$C8</f>
        <v>0.19565217391304349</v>
      </c>
      <c r="AG8" s="175">
        <f>'свод по школам'!AH8/'свод по школам'!$C8</f>
        <v>0.38043478260869568</v>
      </c>
    </row>
    <row r="9" spans="1:33" ht="11.25" customHeight="1" x14ac:dyDescent="0.2">
      <c r="A9" s="150" t="s">
        <v>136</v>
      </c>
      <c r="B9" s="174">
        <f>'свод по школам'!C9/'свод по школам'!B9</f>
        <v>0.97468354430379744</v>
      </c>
      <c r="C9" s="175">
        <f>'свод по школам'!D9/'свод по школам'!$B9</f>
        <v>0.97468354430379744</v>
      </c>
      <c r="D9" s="176">
        <f>'свод по школам'!E9/'свод по школам'!$C9</f>
        <v>0</v>
      </c>
      <c r="E9" s="177">
        <f>'свод по школам'!F9/'свод по школам'!$C9</f>
        <v>0</v>
      </c>
      <c r="F9" s="177">
        <f>'свод по школам'!G9/'свод по школам'!$C9</f>
        <v>1</v>
      </c>
      <c r="G9" s="178">
        <f>'свод по школам'!H9/'свод по школам'!$C9</f>
        <v>0.1038961038961039</v>
      </c>
      <c r="H9" s="178">
        <f>'свод по школам'!I9/'свод по школам'!H9</f>
        <v>1</v>
      </c>
      <c r="I9" s="175">
        <f>'свод по школам'!J9/'свод по школам'!$C9</f>
        <v>0.1038961038961039</v>
      </c>
      <c r="J9" s="175">
        <f>'свод по школам'!K9/'свод по школам'!$C9</f>
        <v>7.792207792207792E-2</v>
      </c>
      <c r="K9" s="179">
        <f>'свод по школам'!L9/'свод по школам'!J9</f>
        <v>1</v>
      </c>
      <c r="L9" s="179">
        <f>'свод по школам'!M9/'свод по школам'!K9</f>
        <v>0.66666666666666663</v>
      </c>
      <c r="M9" s="175">
        <f>'свод по школам'!N9/'свод по школам'!$C9</f>
        <v>1</v>
      </c>
      <c r="N9" s="192">
        <f>'свод по школам'!O9/'свод по школам'!$C9</f>
        <v>0.41558441558441561</v>
      </c>
      <c r="O9" s="192">
        <f>'свод по школам'!P9/'свод по школам'!$C9</f>
        <v>0.55844155844155841</v>
      </c>
      <c r="P9" s="175">
        <f>'свод по школам'!Q9/'свод по школам'!$C9</f>
        <v>0.75324675324675328</v>
      </c>
      <c r="Q9" s="175">
        <f>'свод по школам'!R9/'свод по школам'!$C9</f>
        <v>0.96103896103896103</v>
      </c>
      <c r="R9" s="175">
        <f>'свод по школам'!S9/'свод по школам'!$C9</f>
        <v>0.97402597402597402</v>
      </c>
      <c r="S9" s="175">
        <f>'свод по школам'!T9/'свод по школам'!$C9</f>
        <v>0.96103896103896103</v>
      </c>
      <c r="T9" s="175">
        <f>'свод по школам'!U9/'свод по школам'!$C9</f>
        <v>0.97402597402597402</v>
      </c>
      <c r="U9" s="175">
        <f>'свод по школам'!V9/'свод по школам'!$C9</f>
        <v>0.98701298701298701</v>
      </c>
      <c r="V9" s="175">
        <f>'свод по школам'!W9/'свод по школам'!$C9</f>
        <v>0.98701298701298701</v>
      </c>
      <c r="W9" s="175">
        <f>'свод по школам'!X9/'свод по школам'!$C9</f>
        <v>0.31168831168831168</v>
      </c>
      <c r="X9" s="175">
        <f>'свод по школам'!Y9/'свод по школам'!$C9</f>
        <v>0.68831168831168832</v>
      </c>
      <c r="Y9" s="175">
        <f>'свод по школам'!Z9/'свод по школам'!$C9</f>
        <v>0.12987012987012986</v>
      </c>
      <c r="Z9" s="175">
        <f>'свод по школам'!AA9/'свод по школам'!$C9</f>
        <v>0.8441558441558441</v>
      </c>
      <c r="AA9" s="175">
        <f>'свод по школам'!AB9/'свод по школам'!$C9</f>
        <v>0.22077922077922077</v>
      </c>
      <c r="AB9" s="175">
        <f>'свод по школам'!AC9/'свод по школам'!$C9</f>
        <v>0.53246753246753242</v>
      </c>
      <c r="AC9" s="175">
        <f>'свод по школам'!AD9/'свод по школам'!$C9</f>
        <v>0.70129870129870131</v>
      </c>
      <c r="AD9" s="175">
        <f>'свод по школам'!AE9/'свод по школам'!$C9</f>
        <v>0.20779220779220781</v>
      </c>
      <c r="AE9" s="175">
        <f>'свод по школам'!AF9/'свод по школам'!$C9</f>
        <v>0.51948051948051943</v>
      </c>
      <c r="AF9" s="175">
        <f>'свод по школам'!AG9/'свод по школам'!$C9</f>
        <v>0.12987012987012986</v>
      </c>
      <c r="AG9" s="175">
        <f>'свод по школам'!AH9/'свод по школам'!$C9</f>
        <v>0.41558441558441561</v>
      </c>
    </row>
    <row r="10" spans="1:33" ht="11.25" customHeight="1" x14ac:dyDescent="0.2">
      <c r="A10" s="150" t="s">
        <v>137</v>
      </c>
      <c r="B10" s="174">
        <f>'свод по школам'!C10/'свод по школам'!B10</f>
        <v>1</v>
      </c>
      <c r="C10" s="175">
        <f>'свод по школам'!D10/'свод по школам'!$B10</f>
        <v>0.81944444444444442</v>
      </c>
      <c r="D10" s="176">
        <f>'свод по школам'!E10/'свод по школам'!$C10</f>
        <v>0</v>
      </c>
      <c r="E10" s="177">
        <f>'свод по школам'!F10/'свод по школам'!$C10</f>
        <v>0</v>
      </c>
      <c r="F10" s="177">
        <f>'свод по школам'!G10/'свод по школам'!$C10</f>
        <v>1</v>
      </c>
      <c r="G10" s="178">
        <f>'свод по школам'!H10/'свод по школам'!$C10</f>
        <v>0</v>
      </c>
      <c r="H10" s="178"/>
      <c r="I10" s="175">
        <f>'свод по школам'!J10/'свод по школам'!$C10</f>
        <v>0.25</v>
      </c>
      <c r="J10" s="175">
        <f>'свод по школам'!K10/'свод по школам'!$C10</f>
        <v>1.3888888888888888E-2</v>
      </c>
      <c r="K10" s="179">
        <f>'свод по школам'!L10/'свод по школам'!J10</f>
        <v>0.77777777777777779</v>
      </c>
      <c r="L10" s="179">
        <f>'свод по школам'!M10/'свод по школам'!K10</f>
        <v>1</v>
      </c>
      <c r="M10" s="175">
        <f>'свод по школам'!N10/'свод по школам'!$C10</f>
        <v>0.98611111111111116</v>
      </c>
      <c r="N10" s="175">
        <f>'свод по школам'!O10/'свод по школам'!$C10</f>
        <v>0.1111111111111111</v>
      </c>
      <c r="O10" s="175">
        <f>'свод по школам'!P10/'свод по школам'!$C10</f>
        <v>0.80555555555555558</v>
      </c>
      <c r="P10" s="175">
        <f>'свод по школам'!Q10/'свод по школам'!$C10</f>
        <v>0.76388888888888884</v>
      </c>
      <c r="Q10" s="175">
        <f>'свод по школам'!R10/'свод по школам'!$C10</f>
        <v>0.90277777777777779</v>
      </c>
      <c r="R10" s="175">
        <f>'свод по школам'!S10/'свод по школам'!$C10</f>
        <v>0.86111111111111116</v>
      </c>
      <c r="S10" s="175">
        <f>'свод по школам'!T10/'свод по школам'!$C10</f>
        <v>0.93055555555555558</v>
      </c>
      <c r="T10" s="175">
        <f>'свод по школам'!U10/'свод по школам'!$C10</f>
        <v>0.97222222222222221</v>
      </c>
      <c r="U10" s="175">
        <f>'свод по школам'!V10/'свод по школам'!$C10</f>
        <v>0.93055555555555558</v>
      </c>
      <c r="V10" s="175">
        <f>'свод по школам'!W10/'свод по школам'!$C10</f>
        <v>0.97222222222222221</v>
      </c>
      <c r="W10" s="175">
        <f>'свод по школам'!X10/'свод по школам'!$C10</f>
        <v>0.15277777777777779</v>
      </c>
      <c r="X10" s="175">
        <f>'свод по школам'!Y10/'свод по школам'!$C10</f>
        <v>0.73611111111111116</v>
      </c>
      <c r="Y10" s="175">
        <f>'свод по школам'!Z10/'свод по школам'!$C10</f>
        <v>2.7777777777777776E-2</v>
      </c>
      <c r="Z10" s="175">
        <f>'свод по школам'!AA10/'свод по школам'!$C10</f>
        <v>0.80555555555555558</v>
      </c>
      <c r="AA10" s="175">
        <f>'свод по школам'!AB10/'свод по школам'!$C10</f>
        <v>0.25</v>
      </c>
      <c r="AB10" s="175">
        <f>'свод по школам'!AC10/'свод по школам'!$C10</f>
        <v>0.61111111111111116</v>
      </c>
      <c r="AC10" s="175">
        <f>'свод по школам'!AD10/'свод по школам'!$C10</f>
        <v>0.59722222222222221</v>
      </c>
      <c r="AD10" s="175">
        <f>'свод по школам'!AE10/'свод по школам'!$C10</f>
        <v>0.29166666666666669</v>
      </c>
      <c r="AE10" s="175">
        <f>'свод по школам'!AF10/'свод по школам'!$C10</f>
        <v>0.25</v>
      </c>
      <c r="AF10" s="175">
        <f>'свод по школам'!AG10/'свод по школам'!$C10</f>
        <v>0.44444444444444442</v>
      </c>
      <c r="AG10" s="175">
        <f>'свод по школам'!AH10/'свод по школам'!$C10</f>
        <v>0.22222222222222221</v>
      </c>
    </row>
    <row r="11" spans="1:33" ht="11.25" customHeight="1" x14ac:dyDescent="0.2">
      <c r="A11" s="150" t="s">
        <v>138</v>
      </c>
      <c r="B11" s="174">
        <f>'свод по школам'!C11/'свод по школам'!B11</f>
        <v>0.98</v>
      </c>
      <c r="C11" s="175">
        <f>'свод по школам'!D11/'свод по школам'!$B11</f>
        <v>0.84</v>
      </c>
      <c r="D11" s="176">
        <f>'свод по школам'!E11/'свод по школам'!$C11</f>
        <v>2.0408163265306121E-2</v>
      </c>
      <c r="E11" s="177">
        <f>'свод по школам'!F11/'свод по школам'!$C11</f>
        <v>4.0816326530612242E-2</v>
      </c>
      <c r="F11" s="177">
        <f>'свод по школам'!G11/'свод по школам'!$C11</f>
        <v>0.93877551020408168</v>
      </c>
      <c r="G11" s="178">
        <f>'свод по школам'!H11/'свод по школам'!$C11</f>
        <v>8.1632653061224483E-2</v>
      </c>
      <c r="H11" s="178">
        <f>'свод по школам'!I11/'свод по школам'!H11</f>
        <v>1</v>
      </c>
      <c r="I11" s="175">
        <f>'свод по школам'!J11/'свод по школам'!$C11</f>
        <v>0</v>
      </c>
      <c r="J11" s="175">
        <f>'свод по школам'!K11/'свод по школам'!$C11</f>
        <v>0.40816326530612246</v>
      </c>
      <c r="K11" s="179"/>
      <c r="L11" s="179">
        <f>'свод по школам'!M11/'свод по школам'!K11</f>
        <v>1</v>
      </c>
      <c r="M11" s="175">
        <f>'свод по школам'!N11/'свод по школам'!$C11</f>
        <v>1</v>
      </c>
      <c r="N11" s="176">
        <f>'свод по школам'!O11/'свод по школам'!$C11</f>
        <v>0.14285714285714285</v>
      </c>
      <c r="O11" s="176">
        <f>'свод по школам'!P11/'свод по школам'!$C11</f>
        <v>0.59183673469387754</v>
      </c>
      <c r="P11" s="175">
        <f>'свод по школам'!Q11/'свод по школам'!$C11</f>
        <v>0.5714285714285714</v>
      </c>
      <c r="Q11" s="175">
        <f>'свод по школам'!R11/'свод по школам'!$C11</f>
        <v>0.95918367346938771</v>
      </c>
      <c r="R11" s="175">
        <f>'свод по школам'!S11/'свод по школам'!$C11</f>
        <v>0.69387755102040816</v>
      </c>
      <c r="S11" s="175">
        <f>'свод по школам'!T11/'свод по школам'!$C11</f>
        <v>0.87755102040816324</v>
      </c>
      <c r="T11" s="175">
        <f>'свод по школам'!U11/'свод по школам'!$C11</f>
        <v>0.75510204081632648</v>
      </c>
      <c r="U11" s="175">
        <f>'свод по школам'!V11/'свод по школам'!$C11</f>
        <v>0.83673469387755106</v>
      </c>
      <c r="V11" s="175">
        <f>'свод по школам'!W11/'свод по школам'!$C11</f>
        <v>0.79591836734693877</v>
      </c>
      <c r="W11" s="175">
        <f>'свод по школам'!X11/'свод по школам'!$C11</f>
        <v>0.32653061224489793</v>
      </c>
      <c r="X11" s="175">
        <f>'свод по школам'!Y11/'свод по школам'!$C11</f>
        <v>0.59183673469387754</v>
      </c>
      <c r="Y11" s="175">
        <f>'свод по школам'!Z11/'свод по школам'!$C11</f>
        <v>0.26530612244897961</v>
      </c>
      <c r="Z11" s="175">
        <f>'свод по школам'!AA11/'свод по школам'!$C11</f>
        <v>0.59183673469387754</v>
      </c>
      <c r="AA11" s="175">
        <f>'свод по школам'!AB11/'свод по школам'!$C11</f>
        <v>0.36734693877551022</v>
      </c>
      <c r="AB11" s="175">
        <f>'свод по школам'!AC11/'свод по школам'!$C11</f>
        <v>0.2857142857142857</v>
      </c>
      <c r="AC11" s="175">
        <f>'свод по школам'!AD11/'свод по школам'!$C11</f>
        <v>0.8571428571428571</v>
      </c>
      <c r="AD11" s="175">
        <f>'свод по школам'!AE11/'свод по школам'!$C11</f>
        <v>0.32653061224489793</v>
      </c>
      <c r="AE11" s="175">
        <f>'свод по школам'!AF11/'свод по школам'!$C11</f>
        <v>0.48979591836734693</v>
      </c>
      <c r="AF11" s="175">
        <f>'свод по школам'!AG11/'свод по школам'!$C11</f>
        <v>2.0408163265306121E-2</v>
      </c>
      <c r="AG11" s="175">
        <f>'свод по школам'!AH11/'свод по школам'!$C11</f>
        <v>0.77551020408163263</v>
      </c>
    </row>
    <row r="12" spans="1:33" ht="11.25" customHeight="1" x14ac:dyDescent="0.2">
      <c r="A12" s="150" t="s">
        <v>175</v>
      </c>
      <c r="B12" s="174">
        <f>'свод по школам'!C12/'свод по школам'!B12</f>
        <v>0.93055555555555558</v>
      </c>
      <c r="C12" s="175">
        <f>'свод по школам'!D12/'свод по школам'!$B12</f>
        <v>0.65277777777777779</v>
      </c>
      <c r="D12" s="176">
        <f>'свод по школам'!E12/'свод по школам'!$C12</f>
        <v>0</v>
      </c>
      <c r="E12" s="177">
        <f>'свод по школам'!F12/'свод по школам'!$C12</f>
        <v>8.9552238805970144E-2</v>
      </c>
      <c r="F12" s="177">
        <f>'свод по школам'!G12/'свод по школам'!$C12</f>
        <v>0.91044776119402981</v>
      </c>
      <c r="G12" s="178">
        <f>'свод по школам'!H12/'свод по школам'!$C12</f>
        <v>7.4626865671641784E-2</v>
      </c>
      <c r="H12" s="178">
        <f>'свод по школам'!I12/'свод по школам'!H12</f>
        <v>1</v>
      </c>
      <c r="I12" s="175">
        <f>'свод по школам'!J12/'свод по школам'!$C12</f>
        <v>0.13432835820895522</v>
      </c>
      <c r="J12" s="175">
        <f>'свод по школам'!K12/'свод по школам'!$C12</f>
        <v>0.23880597014925373</v>
      </c>
      <c r="K12" s="179">
        <f>'свод по школам'!L12/'свод по школам'!J12</f>
        <v>1</v>
      </c>
      <c r="L12" s="179">
        <f>'свод по школам'!M12/'свод по школам'!K12</f>
        <v>1</v>
      </c>
      <c r="M12" s="175">
        <f>'свод по школам'!N12/'свод по школам'!$C12</f>
        <v>0.94029850746268662</v>
      </c>
      <c r="N12" s="193">
        <f>'свод по школам'!O12/'свод по школам'!$C12</f>
        <v>0.32835820895522388</v>
      </c>
      <c r="O12" s="193">
        <f>'свод по школам'!P12/'свод по школам'!$C12</f>
        <v>0.64179104477611937</v>
      </c>
      <c r="P12" s="175">
        <f>'свод по школам'!Q12/'свод по школам'!$C12</f>
        <v>0.67164179104477617</v>
      </c>
      <c r="Q12" s="175">
        <f>'свод по школам'!R12/'свод по школам'!$C12</f>
        <v>0.92537313432835822</v>
      </c>
      <c r="R12" s="175">
        <f>'свод по школам'!S12/'свод по школам'!$C12</f>
        <v>0.86567164179104472</v>
      </c>
      <c r="S12" s="175">
        <f>'свод по школам'!T12/'свод по школам'!$C12</f>
        <v>0.91044776119402981</v>
      </c>
      <c r="T12" s="175">
        <f>'свод по школам'!U12/'свод по школам'!$C12</f>
        <v>0.79104477611940294</v>
      </c>
      <c r="U12" s="175">
        <f>'свод по школам'!V12/'свод по школам'!$C12</f>
        <v>0.97014925373134331</v>
      </c>
      <c r="V12" s="175">
        <f>'свод по школам'!W12/'свод по школам'!$C12</f>
        <v>0.85074626865671643</v>
      </c>
      <c r="W12" s="175">
        <f>'свод по школам'!X12/'свод по школам'!$C12</f>
        <v>0.34328358208955223</v>
      </c>
      <c r="X12" s="175">
        <f>'свод по школам'!Y12/'свод по школам'!$C12</f>
        <v>0.56716417910447758</v>
      </c>
      <c r="Y12" s="175">
        <f>'свод по школам'!Z12/'свод по школам'!$C12</f>
        <v>0.17910447761194029</v>
      </c>
      <c r="Z12" s="175">
        <f>'свод по школам'!AA12/'свод по школам'!$C12</f>
        <v>0.61194029850746268</v>
      </c>
      <c r="AA12" s="175">
        <f>'свод по школам'!AB12/'свод по школам'!$C12</f>
        <v>0.35820895522388058</v>
      </c>
      <c r="AB12" s="175">
        <f>'свод по школам'!AC12/'свод по школам'!$C12</f>
        <v>0.26865671641791045</v>
      </c>
      <c r="AC12" s="175">
        <f>'свод по школам'!AD12/'свод по школам'!$C12</f>
        <v>0.70149253731343286</v>
      </c>
      <c r="AD12" s="175">
        <f>'свод по школам'!AE12/'свод по школам'!$C12</f>
        <v>0.26865671641791045</v>
      </c>
      <c r="AE12" s="175">
        <f>'свод по школам'!AF12/'свод по школам'!$C12</f>
        <v>0.31343283582089554</v>
      </c>
      <c r="AF12" s="175">
        <f>'свод по школам'!AG12/'свод по школам'!$C12</f>
        <v>0.16417910447761194</v>
      </c>
      <c r="AG12" s="175">
        <f>'свод по школам'!AH12/'свод по школам'!$C12</f>
        <v>0.46268656716417911</v>
      </c>
    </row>
    <row r="13" spans="1:33" ht="11.25" customHeight="1" x14ac:dyDescent="0.2">
      <c r="A13" s="150" t="s">
        <v>140</v>
      </c>
      <c r="B13" s="174">
        <f>'свод по школам'!C13/'свод по школам'!B13</f>
        <v>0.967741935483871</v>
      </c>
      <c r="C13" s="175">
        <f>'свод по школам'!D13/'свод по школам'!$B13</f>
        <v>0.5268817204301075</v>
      </c>
      <c r="D13" s="176">
        <f>'свод по школам'!E13/'свод по школам'!$C13</f>
        <v>3.3333333333333333E-2</v>
      </c>
      <c r="E13" s="177">
        <f>'свод по школам'!F13/'свод по школам'!$C13</f>
        <v>7.7777777777777779E-2</v>
      </c>
      <c r="F13" s="177">
        <f>'свод по школам'!G13/'свод по школам'!$C13</f>
        <v>0.88888888888888884</v>
      </c>
      <c r="G13" s="178">
        <f>'свод по школам'!H13/'свод по школам'!$C13</f>
        <v>0.21111111111111111</v>
      </c>
      <c r="H13" s="178">
        <f>'свод по школам'!I13/'свод по школам'!H13</f>
        <v>0.94736842105263153</v>
      </c>
      <c r="I13" s="175">
        <f>'свод по школам'!J13/'свод по школам'!$C13</f>
        <v>0</v>
      </c>
      <c r="J13" s="175">
        <f>'свод по школам'!K13/'свод по школам'!$C13</f>
        <v>0.17777777777777778</v>
      </c>
      <c r="K13" s="179"/>
      <c r="L13" s="179">
        <f>'свод по школам'!M13/'свод по школам'!K13</f>
        <v>0.9375</v>
      </c>
      <c r="M13" s="175">
        <f>'свод по школам'!N13/'свод по школам'!$C13</f>
        <v>0.92222222222222228</v>
      </c>
      <c r="N13" s="175">
        <f>'свод по школам'!O13/'свод по школам'!$C13</f>
        <v>0.14444444444444443</v>
      </c>
      <c r="O13" s="175">
        <f>'свод по школам'!P13/'свод по школам'!$C13</f>
        <v>0.8</v>
      </c>
      <c r="P13" s="175">
        <f>'свод по школам'!Q13/'свод по школам'!$C13</f>
        <v>0.65555555555555556</v>
      </c>
      <c r="Q13" s="175">
        <f>'свод по школам'!R13/'свод по школам'!$C13</f>
        <v>0.93333333333333335</v>
      </c>
      <c r="R13" s="175">
        <f>'свод по школам'!S13/'свод по школам'!$C13</f>
        <v>0.7</v>
      </c>
      <c r="S13" s="175">
        <f>'свод по школам'!T13/'свод по школам'!$C13</f>
        <v>0.8</v>
      </c>
      <c r="T13" s="175">
        <f>'свод по школам'!U13/'свод по школам'!$C13</f>
        <v>0.8</v>
      </c>
      <c r="U13" s="175">
        <f>'свод по школам'!V13/'свод по школам'!$C13</f>
        <v>0.94444444444444442</v>
      </c>
      <c r="V13" s="175">
        <f>'свод по школам'!W13/'свод по школам'!$C13</f>
        <v>0.9</v>
      </c>
      <c r="W13" s="175">
        <f>'свод по школам'!X13/'свод по школам'!$C13</f>
        <v>3.3333333333333333E-2</v>
      </c>
      <c r="X13" s="175">
        <f>'свод по школам'!Y13/'свод по школам'!$C13</f>
        <v>0.74444444444444446</v>
      </c>
      <c r="Y13" s="175">
        <f>'свод по школам'!Z13/'свод по школам'!$C13</f>
        <v>2.2222222222222223E-2</v>
      </c>
      <c r="Z13" s="175">
        <f>'свод по школам'!AA13/'свод по школам'!$C13</f>
        <v>0.78888888888888886</v>
      </c>
      <c r="AA13" s="175">
        <f>'свод по школам'!AB13/'свод по школам'!$C13</f>
        <v>0.5</v>
      </c>
      <c r="AB13" s="175">
        <f>'свод по школам'!AC13/'свод по школам'!$C13</f>
        <v>0.22222222222222221</v>
      </c>
      <c r="AC13" s="175">
        <f>'свод по школам'!AD13/'свод по школам'!$C13</f>
        <v>0.71111111111111114</v>
      </c>
      <c r="AD13" s="175">
        <f>'свод по школам'!AE13/'свод по школам'!$C13</f>
        <v>0.4</v>
      </c>
      <c r="AE13" s="175">
        <f>'свод по школам'!AF13/'свод по школам'!$C13</f>
        <v>0.12222222222222222</v>
      </c>
      <c r="AF13" s="175">
        <f>'свод по школам'!AG13/'свод по школам'!$C13</f>
        <v>1.1111111111111112E-2</v>
      </c>
      <c r="AG13" s="175">
        <f>'свод по школам'!AH13/'свод по школам'!$C13</f>
        <v>0.18888888888888888</v>
      </c>
    </row>
    <row r="14" spans="1:33" ht="11.25" customHeight="1" x14ac:dyDescent="0.2">
      <c r="A14" s="150" t="s">
        <v>141</v>
      </c>
      <c r="B14" s="174">
        <f>'свод по школам'!C14/'свод по школам'!B14</f>
        <v>0.96296296296296291</v>
      </c>
      <c r="C14" s="175">
        <f>'свод по школам'!D14/'свод по школам'!$B14</f>
        <v>0.32098765432098764</v>
      </c>
      <c r="D14" s="176">
        <f>'свод по школам'!E14/'свод по школам'!$C14</f>
        <v>0.19230769230769232</v>
      </c>
      <c r="E14" s="177">
        <f>'свод по школам'!F14/'свод по школам'!$C14</f>
        <v>0.30769230769230771</v>
      </c>
      <c r="F14" s="177">
        <f>'свод по школам'!G14/'свод по школам'!$C14</f>
        <v>0.5</v>
      </c>
      <c r="G14" s="178">
        <f>'свод по школам'!H14/'свод по школам'!$C14</f>
        <v>0.25641025641025639</v>
      </c>
      <c r="H14" s="178">
        <f>'свод по школам'!I14/'свод по школам'!H14</f>
        <v>0.5</v>
      </c>
      <c r="I14" s="175">
        <f>'свод по школам'!J14/'свод по школам'!$C14</f>
        <v>0.28205128205128205</v>
      </c>
      <c r="J14" s="175">
        <f>'свод по школам'!K14/'свод по школам'!$C14</f>
        <v>0.21794871794871795</v>
      </c>
      <c r="K14" s="179">
        <f>'свод по школам'!L14/'свод по школам'!J14</f>
        <v>0.86363636363636365</v>
      </c>
      <c r="L14" s="179">
        <f>'свод по школам'!M14/'свод по школам'!K14</f>
        <v>0.76470588235294112</v>
      </c>
      <c r="M14" s="175">
        <f>'свод по школам'!N14/'свод по школам'!$C14</f>
        <v>0.67948717948717952</v>
      </c>
      <c r="N14" s="175">
        <f>'свод по школам'!O14/'свод по школам'!$C14</f>
        <v>0.24358974358974358</v>
      </c>
      <c r="O14" s="175">
        <f>'свод по школам'!P14/'свод по школам'!$C14</f>
        <v>0.46153846153846156</v>
      </c>
      <c r="P14" s="175">
        <f>'свод по школам'!Q14/'свод по школам'!$C14</f>
        <v>0.46153846153846156</v>
      </c>
      <c r="Q14" s="175">
        <f>'свод по школам'!R14/'свод по школам'!$C14</f>
        <v>0.73076923076923073</v>
      </c>
      <c r="R14" s="175">
        <f>'свод по школам'!S14/'свод по школам'!$C14</f>
        <v>0.57692307692307687</v>
      </c>
      <c r="S14" s="175">
        <f>'свод по школам'!T14/'свод по школам'!$C14</f>
        <v>0.80769230769230771</v>
      </c>
      <c r="T14" s="175">
        <f>'свод по школам'!U14/'свод по школам'!$C14</f>
        <v>0.70512820512820518</v>
      </c>
      <c r="U14" s="175">
        <f>'свод по школам'!V14/'свод по школам'!$C14</f>
        <v>0.85897435897435892</v>
      </c>
      <c r="V14" s="175">
        <f>'свод по школам'!W14/'свод по школам'!$C14</f>
        <v>0.5641025641025641</v>
      </c>
      <c r="W14" s="175">
        <f>'свод по школам'!X14/'свод по школам'!$C14</f>
        <v>0.34615384615384615</v>
      </c>
      <c r="X14" s="175">
        <f>'свод по школам'!Y14/'свод по школам'!$C14</f>
        <v>0.35897435897435898</v>
      </c>
      <c r="Y14" s="175">
        <f>'свод по школам'!Z14/'свод по школам'!$C14</f>
        <v>0.28205128205128205</v>
      </c>
      <c r="Z14" s="175">
        <f>'свод по школам'!AA14/'свод по школам'!$C14</f>
        <v>0.10256410256410256</v>
      </c>
      <c r="AA14" s="175">
        <f>'свод по школам'!AB14/'свод по школам'!$C14</f>
        <v>0.19230769230769232</v>
      </c>
      <c r="AB14" s="175">
        <f>'свод по школам'!AC14/'свод по школам'!$C14</f>
        <v>0.15384615384615385</v>
      </c>
      <c r="AC14" s="175">
        <f>'свод по школам'!AD14/'свод по школам'!$C14</f>
        <v>5.128205128205128E-2</v>
      </c>
      <c r="AD14" s="175">
        <f>'свод по школам'!AE14/'свод по школам'!$C14</f>
        <v>3.8461538461538464E-2</v>
      </c>
      <c r="AE14" s="175">
        <f>'свод по школам'!AF14/'свод по школам'!$C14</f>
        <v>0</v>
      </c>
      <c r="AF14" s="175">
        <f>'свод по школам'!AG14/'свод по школам'!$C14</f>
        <v>0</v>
      </c>
      <c r="AG14" s="175">
        <f>'свод по школам'!AH14/'свод по школам'!$C14</f>
        <v>3.8461538461538464E-2</v>
      </c>
    </row>
    <row r="15" spans="1:33" ht="11.25" customHeight="1" x14ac:dyDescent="0.2">
      <c r="A15" s="150" t="s">
        <v>142</v>
      </c>
      <c r="B15" s="174">
        <f>'свод по школам'!C15/'свод по школам'!B15</f>
        <v>0.92</v>
      </c>
      <c r="C15" s="175">
        <f>'свод по школам'!D15/'свод по школам'!$B15</f>
        <v>0.69333333333333336</v>
      </c>
      <c r="D15" s="176">
        <f>'свод по школам'!E15/'свод по школам'!$C15</f>
        <v>0.17391304347826086</v>
      </c>
      <c r="E15" s="177">
        <f>'свод по школам'!F15/'свод по школам'!$C15</f>
        <v>0.47826086956521741</v>
      </c>
      <c r="F15" s="177">
        <f>'свод по школам'!G15/'свод по школам'!$C15</f>
        <v>0.34782608695652173</v>
      </c>
      <c r="G15" s="178">
        <f>'свод по школам'!H15/'свод по школам'!$C15</f>
        <v>7.2463768115942032E-2</v>
      </c>
      <c r="H15" s="178">
        <f>'свод по школам'!I15/'свод по школам'!H15</f>
        <v>0.6</v>
      </c>
      <c r="I15" s="175">
        <f>'свод по школам'!J15/'свод по школам'!$C15</f>
        <v>0.46376811594202899</v>
      </c>
      <c r="J15" s="175">
        <f>'свод по школам'!K15/'свод по школам'!$C15</f>
        <v>0.27536231884057971</v>
      </c>
      <c r="K15" s="179">
        <f>'свод по школам'!L15/'свод по школам'!J15</f>
        <v>0.625</v>
      </c>
      <c r="L15" s="179">
        <f>'свод по школам'!M15/'свод по школам'!K15</f>
        <v>0.57894736842105265</v>
      </c>
      <c r="M15" s="175">
        <f>'свод по школам'!N15/'свод по школам'!$C15</f>
        <v>0.84057971014492749</v>
      </c>
      <c r="N15" s="176">
        <f>'свод по школам'!O15/'свод по школам'!$C15</f>
        <v>0.15942028985507245</v>
      </c>
      <c r="O15" s="176">
        <f>'свод по школам'!P15/'свод по школам'!$C15</f>
        <v>0.50724637681159424</v>
      </c>
      <c r="P15" s="175">
        <f>'свод по школам'!Q15/'свод по школам'!$C15</f>
        <v>0.49275362318840582</v>
      </c>
      <c r="Q15" s="175">
        <f>'свод по школам'!R15/'свод по школам'!$C15</f>
        <v>0.78260869565217395</v>
      </c>
      <c r="R15" s="175">
        <f>'свод по школам'!S15/'свод по школам'!$C15</f>
        <v>0.36231884057971014</v>
      </c>
      <c r="S15" s="175">
        <f>'свод по школам'!T15/'свод по школам'!$C15</f>
        <v>0.81159420289855078</v>
      </c>
      <c r="T15" s="175">
        <f>'свод по школам'!U15/'свод по школам'!$C15</f>
        <v>0.59420289855072461</v>
      </c>
      <c r="U15" s="175">
        <f>'свод по школам'!V15/'свод по школам'!$C15</f>
        <v>0.82608695652173914</v>
      </c>
      <c r="V15" s="175">
        <f>'свод по школам'!W15/'свод по школам'!$C15</f>
        <v>0.50724637681159424</v>
      </c>
      <c r="W15" s="175">
        <f>'свод по школам'!X15/'свод по школам'!$C15</f>
        <v>0.14492753623188406</v>
      </c>
      <c r="X15" s="175">
        <f>'свод по школам'!Y15/'свод по школам'!$C15</f>
        <v>0.44927536231884058</v>
      </c>
      <c r="Y15" s="175">
        <f>'свод по школам'!Z15/'свод по школам'!$C15</f>
        <v>0.11594202898550725</v>
      </c>
      <c r="Z15" s="175">
        <f>'свод по школам'!AA15/'свод по школам'!$C15</f>
        <v>0.17391304347826086</v>
      </c>
      <c r="AA15" s="175">
        <f>'свод по школам'!AB15/'свод по школам'!$C15</f>
        <v>0.21739130434782608</v>
      </c>
      <c r="AB15" s="175">
        <f>'свод по школам'!AC15/'свод по школам'!$C15</f>
        <v>4.3478260869565216E-2</v>
      </c>
      <c r="AC15" s="175">
        <f>'свод по школам'!AD15/'свод по школам'!$C15</f>
        <v>0.18840579710144928</v>
      </c>
      <c r="AD15" s="175">
        <f>'свод по школам'!AE15/'свод по школам'!$C15</f>
        <v>1.4492753623188406E-2</v>
      </c>
      <c r="AE15" s="175">
        <f>'свод по школам'!AF15/'свод по школам'!$C15</f>
        <v>2.8985507246376812E-2</v>
      </c>
      <c r="AF15" s="175">
        <f>'свод по школам'!AG15/'свод по школам'!$C15</f>
        <v>5.7971014492753624E-2</v>
      </c>
      <c r="AG15" s="175">
        <f>'свод по школам'!AH15/'свод по школам'!$C15</f>
        <v>0</v>
      </c>
    </row>
    <row r="16" spans="1:33" ht="11.25" customHeight="1" x14ac:dyDescent="0.2">
      <c r="A16" s="150" t="s">
        <v>143</v>
      </c>
      <c r="B16" s="174">
        <f>'свод по школам'!C16/'свод по школам'!B16</f>
        <v>0.98837209302325579</v>
      </c>
      <c r="C16" s="175">
        <f>'свод по школам'!D16/'свод по школам'!$B16</f>
        <v>0.63953488372093026</v>
      </c>
      <c r="D16" s="176">
        <f>'свод по школам'!E16/'свод по школам'!$C16</f>
        <v>5.8823529411764705E-2</v>
      </c>
      <c r="E16" s="177">
        <f>'свод по школам'!F16/'свод по школам'!$C16</f>
        <v>0.11764705882352941</v>
      </c>
      <c r="F16" s="177">
        <f>'свод по школам'!G16/'свод по школам'!$C16</f>
        <v>0.82352941176470584</v>
      </c>
      <c r="G16" s="178">
        <f>'свод по школам'!H16/'свод по школам'!$C16</f>
        <v>0.23529411764705882</v>
      </c>
      <c r="H16" s="178">
        <f>'свод по школам'!I16/'свод по школам'!H16</f>
        <v>0.8</v>
      </c>
      <c r="I16" s="175">
        <f>'свод по школам'!J16/'свод по школам'!$C16</f>
        <v>2.3529411764705882E-2</v>
      </c>
      <c r="J16" s="175">
        <f>'свод по школам'!K16/'свод по школам'!$C16</f>
        <v>0.38823529411764707</v>
      </c>
      <c r="K16" s="179">
        <f>'свод по школам'!L16/'свод по школам'!J16</f>
        <v>1</v>
      </c>
      <c r="L16" s="179">
        <f>'свод по школам'!M16/'свод по школам'!K16</f>
        <v>0.90909090909090906</v>
      </c>
      <c r="M16" s="175">
        <f>'свод по школам'!N16/'свод по школам'!$C16</f>
        <v>0.89411764705882357</v>
      </c>
      <c r="N16" s="175">
        <f>'свод по школам'!O16/'свод по школам'!$C16</f>
        <v>0.16470588235294117</v>
      </c>
      <c r="O16" s="175">
        <f>'свод по школам'!P16/'свод по школам'!$C16</f>
        <v>0.69411764705882351</v>
      </c>
      <c r="P16" s="175">
        <f>'свод по школам'!Q16/'свод по школам'!$C16</f>
        <v>0.61176470588235299</v>
      </c>
      <c r="Q16" s="175">
        <f>'свод по школам'!R16/'свод по школам'!$C16</f>
        <v>0.87058823529411766</v>
      </c>
      <c r="R16" s="175">
        <f>'свод по школам'!S16/'свод по школам'!$C16</f>
        <v>0.76470588235294112</v>
      </c>
      <c r="S16" s="175">
        <f>'свод по школам'!T16/'свод по школам'!$C16</f>
        <v>0.83529411764705885</v>
      </c>
      <c r="T16" s="175">
        <f>'свод по школам'!U16/'свод по школам'!$C16</f>
        <v>0.76470588235294112</v>
      </c>
      <c r="U16" s="175">
        <f>'свод по школам'!V16/'свод по школам'!$C16</f>
        <v>0.87058823529411766</v>
      </c>
      <c r="V16" s="175">
        <f>'свод по школам'!W16/'свод по школам'!$C16</f>
        <v>0.83529411764705885</v>
      </c>
      <c r="W16" s="175">
        <f>'свод по школам'!X16/'свод по школам'!$C16</f>
        <v>0.25882352941176473</v>
      </c>
      <c r="X16" s="175">
        <f>'свод по школам'!Y16/'свод по школам'!$C16</f>
        <v>0.52941176470588236</v>
      </c>
      <c r="Y16" s="175">
        <f>'свод по школам'!Z16/'свод по школам'!$C16</f>
        <v>0.14117647058823529</v>
      </c>
      <c r="Z16" s="175">
        <f>'свод по школам'!AA16/'свод по школам'!$C16</f>
        <v>0.63529411764705879</v>
      </c>
      <c r="AA16" s="175">
        <f>'свод по школам'!AB16/'свод по школам'!$C16</f>
        <v>0.49411764705882355</v>
      </c>
      <c r="AB16" s="175">
        <f>'свод по школам'!AC16/'свод по школам'!$C16</f>
        <v>0.24705882352941178</v>
      </c>
      <c r="AC16" s="175">
        <f>'свод по школам'!AD16/'свод по школам'!$C16</f>
        <v>0.4823529411764706</v>
      </c>
      <c r="AD16" s="175">
        <f>'свод по школам'!AE16/'свод по школам'!$C16</f>
        <v>0.28235294117647058</v>
      </c>
      <c r="AE16" s="175">
        <f>'свод по школам'!AF16/'свод по школам'!$C16</f>
        <v>0.10588235294117647</v>
      </c>
      <c r="AF16" s="175">
        <f>'свод по школам'!AG16/'свод по школам'!$C16</f>
        <v>0</v>
      </c>
      <c r="AG16" s="175">
        <f>'свод по школам'!AH16/'свод по школам'!$C16</f>
        <v>0.4823529411764706</v>
      </c>
    </row>
    <row r="17" spans="1:33" ht="11.25" customHeight="1" x14ac:dyDescent="0.2">
      <c r="A17" s="150" t="s">
        <v>144</v>
      </c>
      <c r="B17" s="174">
        <f>'свод по школам'!C17/'свод по школам'!B17</f>
        <v>0.93269230769230771</v>
      </c>
      <c r="C17" s="175">
        <f>'свод по школам'!D17/'свод по школам'!$B17</f>
        <v>0.54807692307692313</v>
      </c>
      <c r="D17" s="176">
        <f>'свод по школам'!E17/'свод по школам'!$C17</f>
        <v>2.0618556701030927E-2</v>
      </c>
      <c r="E17" s="177">
        <f>'свод по школам'!F17/'свод по школам'!$C17</f>
        <v>9.2783505154639179E-2</v>
      </c>
      <c r="F17" s="177">
        <f>'свод по школам'!G17/'свод по школам'!$C17</f>
        <v>0.88659793814432986</v>
      </c>
      <c r="G17" s="178">
        <f>'свод по школам'!H17/'свод по школам'!$C17</f>
        <v>0.18556701030927836</v>
      </c>
      <c r="H17" s="178">
        <f>'свод по школам'!I17/'свод по школам'!H17</f>
        <v>0.94444444444444442</v>
      </c>
      <c r="I17" s="175">
        <f>'свод по школам'!J17/'свод по школам'!$C17</f>
        <v>0.23711340206185566</v>
      </c>
      <c r="J17" s="175">
        <f>'свод по школам'!K17/'свод по школам'!$C17</f>
        <v>0.13402061855670103</v>
      </c>
      <c r="K17" s="179">
        <f>'свод по школам'!L17/'свод по школам'!J17</f>
        <v>0.73913043478260865</v>
      </c>
      <c r="L17" s="179">
        <f>'свод по школам'!M17/'свод по школам'!K17</f>
        <v>1</v>
      </c>
      <c r="M17" s="175">
        <f>'свод по школам'!N17/'свод по школам'!$C17</f>
        <v>0.94845360824742264</v>
      </c>
      <c r="N17" s="175">
        <f>'свод по школам'!O17/'свод по школам'!$C17</f>
        <v>0.23711340206185566</v>
      </c>
      <c r="O17" s="175">
        <f>'свод по школам'!P17/'свод по школам'!$C17</f>
        <v>0.62886597938144329</v>
      </c>
      <c r="P17" s="175">
        <f>'свод по школам'!Q17/'свод по школам'!$C17</f>
        <v>0.81443298969072164</v>
      </c>
      <c r="Q17" s="175">
        <f>'свод по школам'!R17/'свод по школам'!$C17</f>
        <v>0.92783505154639179</v>
      </c>
      <c r="R17" s="175">
        <f>'свод по школам'!S17/'свод по школам'!$C17</f>
        <v>0.76288659793814428</v>
      </c>
      <c r="S17" s="175">
        <f>'свод по школам'!T17/'свод по школам'!$C17</f>
        <v>0.89690721649484539</v>
      </c>
      <c r="T17" s="175">
        <f>'свод по школам'!U17/'свод по школам'!$C17</f>
        <v>0.80412371134020622</v>
      </c>
      <c r="U17" s="175">
        <f>'свод по школам'!V17/'свод по школам'!$C17</f>
        <v>0.92783505154639179</v>
      </c>
      <c r="V17" s="175">
        <f>'свод по школам'!W17/'свод по школам'!$C17</f>
        <v>0.80412371134020622</v>
      </c>
      <c r="W17" s="175">
        <f>'свод по школам'!X17/'свод по школам'!$C17</f>
        <v>0.34020618556701032</v>
      </c>
      <c r="X17" s="175">
        <f>'свод по школам'!Y17/'свод по школам'!$C17</f>
        <v>0.4845360824742268</v>
      </c>
      <c r="Y17" s="175">
        <f>'свод по школам'!Z17/'свод по школам'!$C17</f>
        <v>0.20618556701030927</v>
      </c>
      <c r="Z17" s="175">
        <f>'свод по школам'!AA17/'свод по школам'!$C17</f>
        <v>0.58762886597938147</v>
      </c>
      <c r="AA17" s="175">
        <f>'свод по школам'!AB17/'свод по школам'!$C17</f>
        <v>0.17525773195876287</v>
      </c>
      <c r="AB17" s="175">
        <f>'свод по школам'!AC17/'свод по школам'!$C17</f>
        <v>0.53608247422680411</v>
      </c>
      <c r="AC17" s="175">
        <f>'свод по школам'!AD17/'свод по школам'!$C17</f>
        <v>0.7010309278350515</v>
      </c>
      <c r="AD17" s="175">
        <f>'свод по школам'!AE17/'свод по школам'!$C17</f>
        <v>0.20618556701030927</v>
      </c>
      <c r="AE17" s="175">
        <f>'свод по школам'!AF17/'свод по школам'!$C17</f>
        <v>0.25773195876288657</v>
      </c>
      <c r="AF17" s="175">
        <f>'свод по школам'!AG17/'свод по школам'!$C17</f>
        <v>0.17525773195876287</v>
      </c>
      <c r="AG17" s="175">
        <f>'свод по школам'!AH17/'свод по школам'!$C17</f>
        <v>5.1546391752577317E-2</v>
      </c>
    </row>
    <row r="18" spans="1:33" ht="10.5" customHeight="1" x14ac:dyDescent="0.2">
      <c r="A18" s="150" t="s">
        <v>145</v>
      </c>
      <c r="B18" s="174">
        <f>'свод по школам'!C18/'свод по школам'!B18</f>
        <v>0.98630136986301364</v>
      </c>
      <c r="C18" s="175">
        <f>'свод по школам'!D18/'свод по школам'!$B18</f>
        <v>0.78082191780821919</v>
      </c>
      <c r="D18" s="176">
        <f>'свод по школам'!E18/'свод по школам'!$C18</f>
        <v>1.3888888888888888E-2</v>
      </c>
      <c r="E18" s="177">
        <f>'свод по школам'!F18/'свод по школам'!$C18</f>
        <v>8.3333333333333329E-2</v>
      </c>
      <c r="F18" s="177">
        <f>'свод по школам'!G18/'свод по школам'!$C18</f>
        <v>0.90277777777777779</v>
      </c>
      <c r="G18" s="178">
        <f>'свод по школам'!H18/'свод по школам'!$C18</f>
        <v>0.16666666666666666</v>
      </c>
      <c r="H18" s="178">
        <f>'свод по школам'!I18/'свод по школам'!H18</f>
        <v>0.91666666666666663</v>
      </c>
      <c r="I18" s="175">
        <f>'свод по школам'!J18/'свод по школам'!$C18</f>
        <v>0.34722222222222221</v>
      </c>
      <c r="J18" s="175">
        <f>'свод по школам'!K18/'свод по школам'!$C18</f>
        <v>6.9444444444444448E-2</v>
      </c>
      <c r="K18" s="179">
        <f>'свод по школам'!L18/'свод по школам'!J18</f>
        <v>0.88</v>
      </c>
      <c r="L18" s="179">
        <f>'свод по школам'!M18/'свод по школам'!K18</f>
        <v>1</v>
      </c>
      <c r="M18" s="175">
        <f>'свод по школам'!N18/'свод по школам'!$C18</f>
        <v>0.81944444444444442</v>
      </c>
      <c r="N18" s="175">
        <f>'свод по школам'!O18/'свод по школам'!$C18</f>
        <v>0.25</v>
      </c>
      <c r="O18" s="175">
        <f>'свод по школам'!P18/'свод по школам'!$C18</f>
        <v>0.65277777777777779</v>
      </c>
      <c r="P18" s="175">
        <f>'свод по школам'!Q18/'свод по школам'!$C18</f>
        <v>0.69444444444444442</v>
      </c>
      <c r="Q18" s="175">
        <f>'свод по школам'!R18/'свод по школам'!$C18</f>
        <v>0.80555555555555558</v>
      </c>
      <c r="R18" s="175">
        <f>'свод по школам'!S18/'свод по школам'!$C18</f>
        <v>0.76388888888888884</v>
      </c>
      <c r="S18" s="175">
        <f>'свод по школам'!T18/'свод по школам'!$C18</f>
        <v>0.88888888888888884</v>
      </c>
      <c r="T18" s="175">
        <f>'свод по школам'!U18/'свод по школам'!$C18</f>
        <v>0.81944444444444442</v>
      </c>
      <c r="U18" s="175">
        <f>'свод по школам'!V18/'свод по школам'!$C18</f>
        <v>0.93055555555555558</v>
      </c>
      <c r="V18" s="175">
        <f>'свод по школам'!W18/'свод по школам'!$C18</f>
        <v>0.875</v>
      </c>
      <c r="W18" s="175">
        <f>'свод по школам'!X18/'свод по школам'!$C18</f>
        <v>9.7222222222222224E-2</v>
      </c>
      <c r="X18" s="175">
        <f>'свод по школам'!Y18/'свод по школам'!$C18</f>
        <v>0.69444444444444442</v>
      </c>
      <c r="Y18" s="175">
        <f>'свод по школам'!Z18/'свод по школам'!$C18</f>
        <v>9.7222222222222224E-2</v>
      </c>
      <c r="Z18" s="175">
        <f>'свод по школам'!AA18/'свод по школам'!$C18</f>
        <v>0.72222222222222221</v>
      </c>
      <c r="AA18" s="175">
        <f>'свод по школам'!AB18/'свод по школам'!$C18</f>
        <v>0.2361111111111111</v>
      </c>
      <c r="AB18" s="175">
        <f>'свод по школам'!AC18/'свод по школам'!$C18</f>
        <v>0.19444444444444445</v>
      </c>
      <c r="AC18" s="175">
        <f>'свод по школам'!AD18/'свод по школам'!$C18</f>
        <v>0.54166666666666663</v>
      </c>
      <c r="AD18" s="175">
        <f>'свод по школам'!AE18/'свод по школам'!$C18</f>
        <v>0.27777777777777779</v>
      </c>
      <c r="AE18" s="175">
        <f>'свод по школам'!AF18/'свод по школам'!$C18</f>
        <v>0.1388888888888889</v>
      </c>
      <c r="AF18" s="175">
        <f>'свод по школам'!AG18/'свод по школам'!$C18</f>
        <v>0.1111111111111111</v>
      </c>
      <c r="AG18" s="175">
        <f>'свод по школам'!AH18/'свод по школам'!$C18</f>
        <v>0.55555555555555558</v>
      </c>
    </row>
    <row r="19" spans="1:33" ht="11.25" customHeight="1" x14ac:dyDescent="0.2">
      <c r="A19" s="150" t="s">
        <v>148</v>
      </c>
      <c r="B19" s="174">
        <f>'свод по школам'!C19/'свод по школам'!B19</f>
        <v>0.97058823529411764</v>
      </c>
      <c r="C19" s="175">
        <f>'свод по школам'!D19/'свод по школам'!$B19</f>
        <v>0.76470588235294112</v>
      </c>
      <c r="D19" s="176">
        <f>'свод по школам'!E19/'свод по школам'!$C19</f>
        <v>3.0303030303030304E-2</v>
      </c>
      <c r="E19" s="177">
        <f>'свод по школам'!F19/'свод по школам'!$C19</f>
        <v>0.20202020202020202</v>
      </c>
      <c r="F19" s="177">
        <f>'свод по школам'!G19/'свод по школам'!$C19</f>
        <v>0.76767676767676762</v>
      </c>
      <c r="G19" s="178">
        <f>'свод по школам'!H19/'свод по школам'!$C19</f>
        <v>6.0606060606060608E-2</v>
      </c>
      <c r="H19" s="178">
        <f>'свод по школам'!I19/'свод по школам'!H19</f>
        <v>1</v>
      </c>
      <c r="I19" s="175">
        <f>'свод по школам'!J19/'свод по школам'!$C19</f>
        <v>0</v>
      </c>
      <c r="J19" s="175">
        <f>'свод по школам'!K19/'свод по школам'!$C19</f>
        <v>0.23232323232323232</v>
      </c>
      <c r="K19" s="179"/>
      <c r="L19" s="179">
        <f>'свод по школам'!M19/'свод по школам'!K19</f>
        <v>1</v>
      </c>
      <c r="M19" s="175">
        <f>'свод по школам'!N19/'свод по школам'!$C19</f>
        <v>0.93939393939393945</v>
      </c>
      <c r="N19" s="175">
        <f>'свод по школам'!O19/'свод по школам'!$C19</f>
        <v>0.16161616161616163</v>
      </c>
      <c r="O19" s="175">
        <f>'свод по школам'!P19/'свод по школам'!$C19</f>
        <v>0.69696969696969702</v>
      </c>
      <c r="P19" s="175">
        <f>'свод по школам'!Q19/'свод по школам'!$C19</f>
        <v>0.44444444444444442</v>
      </c>
      <c r="Q19" s="175">
        <f>'свод по школам'!R19/'свод по школам'!$C19</f>
        <v>0.80808080808080807</v>
      </c>
      <c r="R19" s="175">
        <f>'свод по школам'!S19/'свод по школам'!$C19</f>
        <v>0.83838383838383834</v>
      </c>
      <c r="S19" s="175">
        <f>'свод по школам'!T19/'свод по школам'!$C19</f>
        <v>0.90909090909090906</v>
      </c>
      <c r="T19" s="175">
        <f>'свод по школам'!U19/'свод по школам'!$C19</f>
        <v>0.70707070707070707</v>
      </c>
      <c r="U19" s="175">
        <f>'свод по школам'!V19/'свод по школам'!$C19</f>
        <v>0.90909090909090906</v>
      </c>
      <c r="V19" s="175">
        <f>'свод по школам'!W19/'свод по школам'!$C19</f>
        <v>0.78787878787878785</v>
      </c>
      <c r="W19" s="175">
        <f>'свод по школам'!X19/'свод по школам'!$C19</f>
        <v>0.30303030303030304</v>
      </c>
      <c r="X19" s="175">
        <f>'свод по школам'!Y19/'свод по школам'!$C19</f>
        <v>0.56565656565656564</v>
      </c>
      <c r="Y19" s="175">
        <f>'свод по школам'!Z19/'свод по школам'!$C19</f>
        <v>0.33333333333333331</v>
      </c>
      <c r="Z19" s="175">
        <f>'свод по школам'!AA19/'свод по школам'!$C19</f>
        <v>0.35353535353535354</v>
      </c>
      <c r="AA19" s="175">
        <f>'свод по школам'!AB19/'свод по школам'!$C19</f>
        <v>0.47474747474747475</v>
      </c>
      <c r="AB19" s="175">
        <f>'свод по школам'!AC19/'свод по школам'!$C19</f>
        <v>0.19191919191919191</v>
      </c>
      <c r="AC19" s="175">
        <f>'свод по школам'!AD19/'свод по школам'!$C19</f>
        <v>0.44444444444444442</v>
      </c>
      <c r="AD19" s="175">
        <f>'свод по школам'!AE19/'свод по школам'!$C19</f>
        <v>0.29292929292929293</v>
      </c>
      <c r="AE19" s="175">
        <f>'свод по школам'!AF19/'свод по школам'!$C19</f>
        <v>8.0808080808080815E-2</v>
      </c>
      <c r="AF19" s="175">
        <f>'свод по школам'!AG19/'свод по школам'!$C19</f>
        <v>0.15151515151515152</v>
      </c>
      <c r="AG19" s="175">
        <f>'свод по школам'!AH19/'свод по школам'!$C19</f>
        <v>0.22222222222222221</v>
      </c>
    </row>
    <row r="20" spans="1:33" ht="11.25" customHeight="1" x14ac:dyDescent="0.2">
      <c r="A20" s="150" t="s">
        <v>149</v>
      </c>
      <c r="B20" s="174">
        <f>'свод по школам'!C20/'свод по школам'!B20</f>
        <v>0.88405797101449279</v>
      </c>
      <c r="C20" s="175">
        <f>'свод по школам'!D20/'свод по школам'!$B20</f>
        <v>0.65942028985507251</v>
      </c>
      <c r="D20" s="176">
        <f>'свод по школам'!E20/'свод по школам'!$C20</f>
        <v>4.9180327868852458E-2</v>
      </c>
      <c r="E20" s="177">
        <f>'свод по школам'!F20/'свод по школам'!$C20</f>
        <v>0.24590163934426229</v>
      </c>
      <c r="F20" s="177">
        <f>'свод по школам'!G20/'свод по школам'!$C20</f>
        <v>0.70491803278688525</v>
      </c>
      <c r="G20" s="178">
        <f>'свод по школам'!H20/'свод по школам'!$C20</f>
        <v>0.22950819672131148</v>
      </c>
      <c r="H20" s="178">
        <f>'свод по школам'!I20/'свод по школам'!H20</f>
        <v>0.8928571428571429</v>
      </c>
      <c r="I20" s="175">
        <f>'свод по школам'!J20/'свод по школам'!$C20</f>
        <v>9.8360655737704916E-2</v>
      </c>
      <c r="J20" s="175">
        <f>'свод по школам'!K20/'свод по школам'!$C20</f>
        <v>3.2786885245901641E-2</v>
      </c>
      <c r="K20" s="179">
        <f>'свод по школам'!L20/'свод по школам'!J20</f>
        <v>0.66666666666666663</v>
      </c>
      <c r="L20" s="179">
        <f>'свод по школам'!M20/'свод по школам'!K20</f>
        <v>3</v>
      </c>
      <c r="M20" s="175">
        <f>'свод по школам'!N20/'свод по школам'!$C20</f>
        <v>0.81147540983606559</v>
      </c>
      <c r="N20" s="175">
        <f>'свод по школам'!O20/'свод по школам'!$C20</f>
        <v>0.27868852459016391</v>
      </c>
      <c r="O20" s="175">
        <f>'свод по школам'!P20/'свод по школам'!$C20</f>
        <v>0.50819672131147542</v>
      </c>
      <c r="P20" s="175">
        <f>'свод по школам'!Q20/'свод по школам'!$C20</f>
        <v>0.56557377049180324</v>
      </c>
      <c r="Q20" s="175">
        <f>'свод по школам'!R20/'свод по школам'!$C20</f>
        <v>0.86065573770491799</v>
      </c>
      <c r="R20" s="175">
        <f>'свод по школам'!S20/'свод по школам'!$C20</f>
        <v>0.58196721311475408</v>
      </c>
      <c r="S20" s="175">
        <f>'свод по школам'!T20/'свод по школам'!$C20</f>
        <v>0.77049180327868849</v>
      </c>
      <c r="T20" s="175">
        <f>'свод по школам'!U20/'свод по школам'!$C20</f>
        <v>0.59836065573770492</v>
      </c>
      <c r="U20" s="175">
        <f>'свод по школам'!V20/'свод по школам'!$C20</f>
        <v>0.75409836065573765</v>
      </c>
      <c r="V20" s="175">
        <f>'свод по школам'!W20/'свод по школам'!$C20</f>
        <v>0.83606557377049184</v>
      </c>
      <c r="W20" s="175">
        <f>'свод по школам'!X20/'свод по школам'!$C20</f>
        <v>0.42622950819672129</v>
      </c>
      <c r="X20" s="175">
        <f>'свод по школам'!Y20/'свод по школам'!$C20</f>
        <v>0.38524590163934425</v>
      </c>
      <c r="Y20" s="175">
        <f>'свод по школам'!Z20/'свод по школам'!$C20</f>
        <v>0.24590163934426229</v>
      </c>
      <c r="Z20" s="175">
        <f>'свод по школам'!AA20/'свод по школам'!$C20</f>
        <v>0.33606557377049179</v>
      </c>
      <c r="AA20" s="175">
        <f>'свод по школам'!AB20/'свод по школам'!$C20</f>
        <v>0.23770491803278687</v>
      </c>
      <c r="AB20" s="175">
        <f>'свод по школам'!AC20/'свод по школам'!$C20</f>
        <v>0.21311475409836064</v>
      </c>
      <c r="AC20" s="175">
        <f>'свод по школам'!AD20/'свод по школам'!$C20</f>
        <v>0.41803278688524592</v>
      </c>
      <c r="AD20" s="175">
        <f>'свод по школам'!AE20/'свод по школам'!$C20</f>
        <v>0.27049180327868855</v>
      </c>
      <c r="AE20" s="175">
        <f>'свод по школам'!AF20/'свод по школам'!$C20</f>
        <v>0.13114754098360656</v>
      </c>
      <c r="AF20" s="175">
        <f>'свод по школам'!AG20/'свод по школам'!$C20</f>
        <v>0.11475409836065574</v>
      </c>
      <c r="AG20" s="175">
        <f>'свод по школам'!AH20/'свод по школам'!$C20</f>
        <v>0.18852459016393441</v>
      </c>
    </row>
    <row r="21" spans="1:33" ht="11.25" customHeight="1" x14ac:dyDescent="0.2">
      <c r="A21" s="150" t="s">
        <v>150</v>
      </c>
      <c r="B21" s="174">
        <f>'свод по школам'!C21/'свод по школам'!B21</f>
        <v>0.9555555555555556</v>
      </c>
      <c r="C21" s="175">
        <f>'свод по школам'!D21/'свод по школам'!$B21</f>
        <v>0.3888888888888889</v>
      </c>
      <c r="D21" s="176">
        <f>'свод по школам'!E21/'свод по школам'!$C21</f>
        <v>8.1395348837209308E-2</v>
      </c>
      <c r="E21" s="177">
        <f>'свод по школам'!F21/'свод по школам'!$C21</f>
        <v>0.18604651162790697</v>
      </c>
      <c r="F21" s="177">
        <f>'свод по школам'!G21/'свод по школам'!$C21</f>
        <v>0.73255813953488369</v>
      </c>
      <c r="G21" s="178">
        <f>'свод по школам'!H21/'свод по школам'!$C21</f>
        <v>0.12790697674418605</v>
      </c>
      <c r="H21" s="178">
        <f>'свод по школам'!I21/'свод по школам'!H21</f>
        <v>0.72727272727272729</v>
      </c>
      <c r="I21" s="175">
        <f>'свод по школам'!J21/'свод по школам'!$C21</f>
        <v>0.16279069767441862</v>
      </c>
      <c r="J21" s="175">
        <f>'свод по школам'!K21/'свод по школам'!$C21</f>
        <v>0.11627906976744186</v>
      </c>
      <c r="K21" s="179">
        <f>'свод по школам'!L21/'свод по школам'!J21</f>
        <v>0.7142857142857143</v>
      </c>
      <c r="L21" s="179">
        <f>'свод по школам'!M21/'свод по школам'!K21</f>
        <v>0.5</v>
      </c>
      <c r="M21" s="175">
        <f>'свод по школам'!N21/'свод по школам'!$C21</f>
        <v>0.95348837209302328</v>
      </c>
      <c r="N21" s="175">
        <f>'свод по школам'!O21/'свод по школам'!$C21</f>
        <v>0.31395348837209303</v>
      </c>
      <c r="O21" s="175">
        <f>'свод по школам'!P21/'свод по школам'!$C21</f>
        <v>0.52325581395348841</v>
      </c>
      <c r="P21" s="175">
        <f>'свод по школам'!Q21/'свод по школам'!$C21</f>
        <v>0.58139534883720934</v>
      </c>
      <c r="Q21" s="175">
        <f>'свод по школам'!R21/'свод по школам'!$C21</f>
        <v>0.84883720930232553</v>
      </c>
      <c r="R21" s="175">
        <f>'свод по школам'!S21/'свод по школам'!$C21</f>
        <v>0.47674418604651164</v>
      </c>
      <c r="S21" s="175">
        <f>'свод по школам'!T21/'свод по школам'!$C21</f>
        <v>0.82558139534883723</v>
      </c>
      <c r="T21" s="175">
        <f>'свод по школам'!U21/'свод по школам'!$C21</f>
        <v>0.80232558139534882</v>
      </c>
      <c r="U21" s="175">
        <f>'свод по школам'!V21/'свод по школам'!$C21</f>
        <v>0.89534883720930236</v>
      </c>
      <c r="V21" s="175">
        <f>'свод по школам'!W21/'свод по школам'!$C21</f>
        <v>0.83720930232558144</v>
      </c>
      <c r="W21" s="175">
        <f>'свод по школам'!X21/'свод по школам'!$C21</f>
        <v>0.22093023255813954</v>
      </c>
      <c r="X21" s="175">
        <f>'свод по школам'!Y21/'свод по школам'!$C21</f>
        <v>0.54651162790697672</v>
      </c>
      <c r="Y21" s="175">
        <f>'свод по школам'!Z21/'свод по школам'!$C21</f>
        <v>0.12790697674418605</v>
      </c>
      <c r="Z21" s="175">
        <f>'свод по школам'!AA21/'свод по школам'!$C21</f>
        <v>0.60465116279069764</v>
      </c>
      <c r="AA21" s="175">
        <f>'свод по школам'!AB21/'свод по школам'!$C21</f>
        <v>0.45348837209302323</v>
      </c>
      <c r="AB21" s="175">
        <f>'свод по школам'!AC21/'свод по школам'!$C21</f>
        <v>4.6511627906976744E-2</v>
      </c>
      <c r="AC21" s="175">
        <f>'свод по школам'!AD21/'свод по школам'!$C21</f>
        <v>0.30232558139534882</v>
      </c>
      <c r="AD21" s="175">
        <f>'свод по школам'!AE21/'свод по школам'!$C21</f>
        <v>0.1744186046511628</v>
      </c>
      <c r="AE21" s="175">
        <f>'свод по школам'!AF21/'свод по школам'!$C21</f>
        <v>2.3255813953488372E-2</v>
      </c>
      <c r="AF21" s="175">
        <f>'свод по школам'!AG21/'свод по школам'!$C21</f>
        <v>9.3023255813953487E-2</v>
      </c>
      <c r="AG21" s="175">
        <f>'свод по школам'!AH21/'свод по школам'!$C21</f>
        <v>0.1744186046511628</v>
      </c>
    </row>
    <row r="22" spans="1:33" ht="11.25" customHeight="1" x14ac:dyDescent="0.2">
      <c r="A22" s="150" t="s">
        <v>151</v>
      </c>
      <c r="B22" s="174">
        <f>'свод по школам'!C22/'свод по школам'!B22</f>
        <v>0.88118811881188119</v>
      </c>
      <c r="C22" s="175">
        <f>'свод по школам'!D22/'свод по школам'!$B22</f>
        <v>0.64356435643564358</v>
      </c>
      <c r="D22" s="176">
        <f>'свод по школам'!E22/'свод по школам'!$C22</f>
        <v>4.49438202247191E-2</v>
      </c>
      <c r="E22" s="177">
        <f>'свод по школам'!F22/'свод по школам'!$C22</f>
        <v>0.1348314606741573</v>
      </c>
      <c r="F22" s="177">
        <f>'свод по школам'!G22/'свод по школам'!$C22</f>
        <v>0.8202247191011236</v>
      </c>
      <c r="G22" s="178">
        <f>'свод по школам'!H22/'свод по школам'!$C22</f>
        <v>0.19101123595505617</v>
      </c>
      <c r="H22" s="178">
        <f>'свод по школам'!I22/'свод по школам'!H22</f>
        <v>0.82352941176470584</v>
      </c>
      <c r="I22" s="175">
        <f>'свод по школам'!J22/'свод по школам'!$C22</f>
        <v>0.1797752808988764</v>
      </c>
      <c r="J22" s="175">
        <f>'свод по школам'!K22/'свод по школам'!$C22</f>
        <v>0.12359550561797752</v>
      </c>
      <c r="K22" s="179">
        <f>'свод по школам'!L22/'свод по школам'!J22</f>
        <v>0.1875</v>
      </c>
      <c r="L22" s="179">
        <f>'свод по школам'!M22/'свод по школам'!K22</f>
        <v>0.18181818181818182</v>
      </c>
      <c r="M22" s="175">
        <f>'свод по школам'!N22/'свод по школам'!$C22</f>
        <v>0.7191011235955056</v>
      </c>
      <c r="N22" s="175">
        <f>'свод по школам'!O22/'свод по школам'!$C22</f>
        <v>0.30337078651685395</v>
      </c>
      <c r="O22" s="175">
        <f>'свод по школам'!P22/'свод по школам'!$C22</f>
        <v>0.5842696629213483</v>
      </c>
      <c r="P22" s="175">
        <f>'свод по школам'!Q22/'свод по школам'!$C22</f>
        <v>0.6292134831460674</v>
      </c>
      <c r="Q22" s="175">
        <f>'свод по школам'!R22/'свод по школам'!$C22</f>
        <v>0.88764044943820219</v>
      </c>
      <c r="R22" s="175">
        <f>'свод по школам'!S22/'свод по школам'!$C22</f>
        <v>0.8089887640449438</v>
      </c>
      <c r="S22" s="175">
        <f>'свод по школам'!T22/'свод по школам'!$C22</f>
        <v>0.8314606741573034</v>
      </c>
      <c r="T22" s="175">
        <f>'свод по школам'!U22/'свод по школам'!$C22</f>
        <v>0.797752808988764</v>
      </c>
      <c r="U22" s="175">
        <f>'свод по школам'!V22/'свод по школам'!$C22</f>
        <v>0.84269662921348309</v>
      </c>
      <c r="V22" s="175">
        <f>'свод по школам'!W22/'свод по школам'!$C22</f>
        <v>0.7303370786516854</v>
      </c>
      <c r="W22" s="175">
        <f>'свод по школам'!X22/'свод по школам'!$C22</f>
        <v>0.10112359550561797</v>
      </c>
      <c r="X22" s="175">
        <f>'свод по школам'!Y22/'свод по школам'!$C22</f>
        <v>0.5168539325842697</v>
      </c>
      <c r="Y22" s="175">
        <f>'свод по школам'!Z22/'свод по школам'!$C22</f>
        <v>0.1797752808988764</v>
      </c>
      <c r="Z22" s="175">
        <f>'свод по школам'!AA22/'свод по школам'!$C22</f>
        <v>0.6629213483146067</v>
      </c>
      <c r="AA22" s="175">
        <f>'свод по школам'!AB22/'свод по школам'!$C22</f>
        <v>0.4044943820224719</v>
      </c>
      <c r="AB22" s="175">
        <f>'свод по школам'!AC22/'свод по школам'!$C22</f>
        <v>0.3146067415730337</v>
      </c>
      <c r="AC22" s="175">
        <f>'свод по школам'!AD22/'свод по школам'!$C22</f>
        <v>0.7078651685393258</v>
      </c>
      <c r="AD22" s="175">
        <f>'свод по школам'!AE22/'свод по школам'!$C22</f>
        <v>0.4157303370786517</v>
      </c>
      <c r="AE22" s="175">
        <f>'свод по школам'!AF22/'свод по школам'!$C22</f>
        <v>0.25842696629213485</v>
      </c>
      <c r="AF22" s="175">
        <f>'свод по школам'!AG22/'свод по школам'!$C22</f>
        <v>3.3707865168539325E-2</v>
      </c>
      <c r="AG22" s="175">
        <f>'свод по школам'!AH22/'свод по школам'!$C22</f>
        <v>0.6179775280898876</v>
      </c>
    </row>
    <row r="23" spans="1:33" ht="11.25" customHeight="1" x14ac:dyDescent="0.2">
      <c r="A23" s="150" t="s">
        <v>152</v>
      </c>
      <c r="B23" s="174">
        <f>'свод по школам'!C23/'свод по школам'!B23</f>
        <v>0.9101123595505618</v>
      </c>
      <c r="C23" s="175">
        <f>'свод по школам'!D23/'свод по школам'!$B23</f>
        <v>0.3707865168539326</v>
      </c>
      <c r="D23" s="176">
        <f>'свод по школам'!E23/'свод по школам'!$C23</f>
        <v>0</v>
      </c>
      <c r="E23" s="177">
        <f>'свод по школам'!F23/'свод по школам'!$C23</f>
        <v>1.2345679012345678E-2</v>
      </c>
      <c r="F23" s="177">
        <f>'свод по школам'!G23/'свод по школам'!$C23</f>
        <v>0.98765432098765427</v>
      </c>
      <c r="G23" s="178">
        <f>'свод по школам'!H23/'свод по школам'!$C23</f>
        <v>0.48148148148148145</v>
      </c>
      <c r="H23" s="178">
        <f>'свод по школам'!I23/'свод по школам'!H23</f>
        <v>1</v>
      </c>
      <c r="I23" s="175">
        <f>'свод по школам'!J23/'свод по школам'!$C23</f>
        <v>3.7037037037037035E-2</v>
      </c>
      <c r="J23" s="175">
        <f>'свод по школам'!K23/'свод по школам'!$C23</f>
        <v>0.13580246913580246</v>
      </c>
      <c r="K23" s="179">
        <f>'свод по школам'!L23/'свод по школам'!J23</f>
        <v>1</v>
      </c>
      <c r="L23" s="179">
        <f>'свод по школам'!M23/'свод по школам'!K23</f>
        <v>1</v>
      </c>
      <c r="M23" s="175">
        <f>'свод по школам'!N23/'свод по школам'!$C23</f>
        <v>0.81481481481481477</v>
      </c>
      <c r="N23" s="175">
        <f>'свод по школам'!O23/'свод по школам'!$C23</f>
        <v>0.20987654320987653</v>
      </c>
      <c r="O23" s="175">
        <f>'свод по школам'!P23/'свод по школам'!$C23</f>
        <v>0.70370370370370372</v>
      </c>
      <c r="P23" s="175">
        <f>'свод по школам'!Q23/'свод по школам'!$C23</f>
        <v>0.87654320987654322</v>
      </c>
      <c r="Q23" s="175">
        <f>'свод по школам'!R23/'свод по школам'!$C23</f>
        <v>0.98765432098765427</v>
      </c>
      <c r="R23" s="175">
        <f>'свод по школам'!S23/'свод по школам'!$C23</f>
        <v>0.77777777777777779</v>
      </c>
      <c r="S23" s="175">
        <f>'свод по школам'!T23/'свод по школам'!$C23</f>
        <v>0.92592592592592593</v>
      </c>
      <c r="T23" s="175">
        <f>'свод по школам'!U23/'свод по школам'!$C23</f>
        <v>0.9135802469135802</v>
      </c>
      <c r="U23" s="175">
        <f>'свод по школам'!V23/'свод по школам'!$C23</f>
        <v>0.93827160493827155</v>
      </c>
      <c r="V23" s="175">
        <f>'свод по школам'!W23/'свод по школам'!$C23</f>
        <v>0.93827160493827155</v>
      </c>
      <c r="W23" s="175">
        <f>'свод по школам'!X23/'свод по школам'!$C23</f>
        <v>0.18518518518518517</v>
      </c>
      <c r="X23" s="175">
        <f>'свод по школам'!Y23/'свод по школам'!$C23</f>
        <v>0.70370370370370372</v>
      </c>
      <c r="Y23" s="175">
        <f>'свод по школам'!Z23/'свод по школам'!$C23</f>
        <v>0.13580246913580246</v>
      </c>
      <c r="Z23" s="175">
        <f>'свод по школам'!AA23/'свод по школам'!$C23</f>
        <v>0.76543209876543206</v>
      </c>
      <c r="AA23" s="175">
        <f>'свод по школам'!AB23/'свод по школам'!$C23</f>
        <v>0.48148148148148145</v>
      </c>
      <c r="AB23" s="175">
        <f>'свод по школам'!AC23/'свод по школам'!$C23</f>
        <v>0.30864197530864196</v>
      </c>
      <c r="AC23" s="175">
        <f>'свод по школам'!AD23/'свод по школам'!$C23</f>
        <v>0.77777777777777779</v>
      </c>
      <c r="AD23" s="175">
        <f>'свод по школам'!AE23/'свод по школам'!$C23</f>
        <v>0.53086419753086422</v>
      </c>
      <c r="AE23" s="175">
        <f>'свод по школам'!AF23/'свод по школам'!$C23</f>
        <v>7.407407407407407E-2</v>
      </c>
      <c r="AF23" s="175">
        <f>'свод по школам'!AG23/'свод по школам'!$C23</f>
        <v>0.14814814814814814</v>
      </c>
      <c r="AG23" s="175">
        <f>'свод по школам'!AH23/'свод по школам'!$C23</f>
        <v>2.4691358024691357E-2</v>
      </c>
    </row>
    <row r="24" spans="1:33" ht="11.25" customHeight="1" x14ac:dyDescent="0.2">
      <c r="A24" s="150" t="s">
        <v>153</v>
      </c>
      <c r="B24" s="174">
        <f>'свод по школам'!C24/'свод по школам'!B24</f>
        <v>0.8970588235294118</v>
      </c>
      <c r="C24" s="175">
        <f>'свод по школам'!D24/'свод по школам'!$B24</f>
        <v>0.73529411764705888</v>
      </c>
      <c r="D24" s="176">
        <f>'свод по школам'!E24/'свод по школам'!$C24</f>
        <v>6.5573770491803282E-2</v>
      </c>
      <c r="E24" s="177">
        <f>'свод по школам'!F24/'свод по школам'!$C24</f>
        <v>0.13114754098360656</v>
      </c>
      <c r="F24" s="177">
        <f>'свод по школам'!G24/'свод по школам'!$C24</f>
        <v>0.80327868852459017</v>
      </c>
      <c r="G24" s="178">
        <f>'свод по школам'!H24/'свод по школам'!$C24</f>
        <v>3.2786885245901641E-2</v>
      </c>
      <c r="H24" s="178">
        <f>'свод по школам'!I24/'свод по школам'!H24</f>
        <v>1</v>
      </c>
      <c r="I24" s="175">
        <f>'свод по школам'!J24/'свод по школам'!$C24</f>
        <v>0.36065573770491804</v>
      </c>
      <c r="J24" s="175">
        <f>'свод по школам'!K24/'свод по школам'!$C24</f>
        <v>0</v>
      </c>
      <c r="K24" s="179">
        <f>'свод по школам'!L24/'свод по школам'!J24</f>
        <v>0.59090909090909094</v>
      </c>
      <c r="L24" s="179"/>
      <c r="M24" s="175">
        <f>'свод по школам'!N24/'свод по школам'!$C24</f>
        <v>0.85245901639344257</v>
      </c>
      <c r="N24" s="176">
        <f>'свод по школам'!O24/'свод по школам'!$C24</f>
        <v>0.18032786885245902</v>
      </c>
      <c r="O24" s="176">
        <f>'свод по школам'!P24/'свод по школам'!$C24</f>
        <v>0.50819672131147542</v>
      </c>
      <c r="P24" s="175">
        <f>'свод по школам'!Q24/'свод по школам'!$C24</f>
        <v>0.31147540983606559</v>
      </c>
      <c r="Q24" s="175">
        <f>'свод по школам'!R24/'свод по школам'!$C24</f>
        <v>0.91803278688524592</v>
      </c>
      <c r="R24" s="175">
        <f>'свод по школам'!S24/'свод по школам'!$C24</f>
        <v>0.24590163934426229</v>
      </c>
      <c r="S24" s="175">
        <f>'свод по школам'!T24/'свод по школам'!$C24</f>
        <v>0.85245901639344257</v>
      </c>
      <c r="T24" s="175">
        <f>'свод по школам'!U24/'свод по школам'!$C24</f>
        <v>0.72131147540983609</v>
      </c>
      <c r="U24" s="175">
        <f>'свод по школам'!V24/'свод по школам'!$C24</f>
        <v>0.75409836065573765</v>
      </c>
      <c r="V24" s="175">
        <f>'свод по школам'!W24/'свод по школам'!$C24</f>
        <v>0.49180327868852458</v>
      </c>
      <c r="W24" s="175">
        <f>'свод по школам'!X24/'свод по школам'!$C24</f>
        <v>0.34426229508196721</v>
      </c>
      <c r="X24" s="175">
        <f>'свод по школам'!Y24/'свод по школам'!$C24</f>
        <v>0.47540983606557374</v>
      </c>
      <c r="Y24" s="175">
        <f>'свод по школам'!Z24/'свод по школам'!$C24</f>
        <v>0.50819672131147542</v>
      </c>
      <c r="Z24" s="175">
        <f>'свод по школам'!AA24/'свод по школам'!$C24</f>
        <v>0.18032786885245902</v>
      </c>
      <c r="AA24" s="175">
        <f>'свод по школам'!AB24/'свод по школам'!$C24</f>
        <v>0.54098360655737709</v>
      </c>
      <c r="AB24" s="175">
        <f>'свод по школам'!AC24/'свод по школам'!$C24</f>
        <v>0.19672131147540983</v>
      </c>
      <c r="AC24" s="175">
        <f>'свод по школам'!AD24/'свод по школам'!$C24</f>
        <v>0.73770491803278693</v>
      </c>
      <c r="AD24" s="175">
        <f>'свод по школам'!AE24/'свод по школам'!$C24</f>
        <v>0.34426229508196721</v>
      </c>
      <c r="AE24" s="175">
        <f>'свод по школам'!AF24/'свод по школам'!$C24</f>
        <v>0.24590163934426229</v>
      </c>
      <c r="AF24" s="175">
        <f>'свод по школам'!AG24/'свод по школам'!$C24</f>
        <v>3.2786885245901641E-2</v>
      </c>
      <c r="AG24" s="175">
        <f>'свод по школам'!AH24/'свод по школам'!$C24</f>
        <v>0.42622950819672129</v>
      </c>
    </row>
    <row r="25" spans="1:33" ht="11.25" customHeight="1" x14ac:dyDescent="0.2">
      <c r="A25" s="150" t="s">
        <v>154</v>
      </c>
      <c r="B25" s="174">
        <f>'свод по школам'!C25/'свод по школам'!B25</f>
        <v>0.91139240506329111</v>
      </c>
      <c r="C25" s="175">
        <f>'свод по школам'!D25/'свод по школам'!$B25</f>
        <v>0.89873417721518989</v>
      </c>
      <c r="D25" s="176">
        <f>'свод по школам'!E25/'свод по школам'!$C25</f>
        <v>5.5555555555555552E-2</v>
      </c>
      <c r="E25" s="177">
        <f>'свод по школам'!F25/'свод по школам'!$C25</f>
        <v>0.15277777777777779</v>
      </c>
      <c r="F25" s="177">
        <f>'свод по школам'!G25/'свод по школам'!$C25</f>
        <v>0.79166666666666663</v>
      </c>
      <c r="G25" s="178">
        <f>'свод по школам'!H25/'свод по школам'!$C25</f>
        <v>1.3888888888888888E-2</v>
      </c>
      <c r="H25" s="178">
        <f>'свод по школам'!I25/'свод по школам'!H25</f>
        <v>1</v>
      </c>
      <c r="I25" s="175">
        <f>'свод по школам'!J25/'свод по школам'!$C25</f>
        <v>0.40277777777777779</v>
      </c>
      <c r="J25" s="175">
        <f>'свод по школам'!K25/'свод по школам'!$C25</f>
        <v>0.22222222222222221</v>
      </c>
      <c r="K25" s="179">
        <f>'свод по школам'!L25/'свод по школам'!J25</f>
        <v>0.55172413793103448</v>
      </c>
      <c r="L25" s="179">
        <f>'свод по школам'!M25/'свод по школам'!K25</f>
        <v>0.6875</v>
      </c>
      <c r="M25" s="175">
        <f>'свод по школам'!N25/'свод по школам'!$C25</f>
        <v>0.72222222222222221</v>
      </c>
      <c r="N25" s="175">
        <f>'свод по школам'!O25/'свод по школам'!$C25</f>
        <v>0.27777777777777779</v>
      </c>
      <c r="O25" s="175">
        <f>'свод по школам'!P25/'свод по школам'!$C25</f>
        <v>0.625</v>
      </c>
      <c r="P25" s="175">
        <f>'свод по школам'!Q25/'свод по школам'!$C25</f>
        <v>0.51388888888888884</v>
      </c>
      <c r="Q25" s="175">
        <f>'свод по школам'!R25/'свод по школам'!$C25</f>
        <v>0.875</v>
      </c>
      <c r="R25" s="175">
        <f>'свод по школам'!S25/'свод по школам'!$C25</f>
        <v>0.84722222222222221</v>
      </c>
      <c r="S25" s="175">
        <f>'свод по школам'!T25/'свод по школам'!$C25</f>
        <v>0.80555555555555558</v>
      </c>
      <c r="T25" s="175">
        <f>'свод по школам'!U25/'свод по школам'!$C25</f>
        <v>0.47222222222222221</v>
      </c>
      <c r="U25" s="175">
        <f>'свод по школам'!V25/'свод по школам'!$C25</f>
        <v>0.73611111111111116</v>
      </c>
      <c r="V25" s="175">
        <f>'свод по школам'!W25/'свод по школам'!$C25</f>
        <v>0.73611111111111116</v>
      </c>
      <c r="W25" s="175">
        <f>'свод по школам'!X25/'свод по школам'!$C25</f>
        <v>0.40277777777777779</v>
      </c>
      <c r="X25" s="175">
        <f>'свод по школам'!Y25/'свод по школам'!$C25</f>
        <v>0.3888888888888889</v>
      </c>
      <c r="Y25" s="175">
        <f>'свод по школам'!Z25/'свод по школам'!$C25</f>
        <v>0.2638888888888889</v>
      </c>
      <c r="Z25" s="175">
        <f>'свод по школам'!AA25/'свод по школам'!$C25</f>
        <v>0.43055555555555558</v>
      </c>
      <c r="AA25" s="175">
        <f>'свод по школам'!AB25/'свод по школам'!$C25</f>
        <v>0.31944444444444442</v>
      </c>
      <c r="AB25" s="175">
        <f>'свод по школам'!AC25/'свод по школам'!$C25</f>
        <v>0.27777777777777779</v>
      </c>
      <c r="AC25" s="175">
        <f>'свод по школам'!AD25/'свод по школам'!$C25</f>
        <v>0.47222222222222221</v>
      </c>
      <c r="AD25" s="175">
        <f>'свод по школам'!AE25/'свод по школам'!$C25</f>
        <v>0.125</v>
      </c>
      <c r="AE25" s="175">
        <f>'свод по школам'!AF25/'свод по школам'!$C25</f>
        <v>0.27777777777777779</v>
      </c>
      <c r="AF25" s="175">
        <f>'свод по школам'!AG25/'свод по школам'!$C25</f>
        <v>0.25</v>
      </c>
      <c r="AG25" s="175">
        <f>'свод по школам'!AH25/'свод по школам'!$C25</f>
        <v>0.2361111111111111</v>
      </c>
    </row>
    <row r="26" spans="1:33" ht="11.25" customHeight="1" x14ac:dyDescent="0.2">
      <c r="A26" s="150" t="s">
        <v>155</v>
      </c>
      <c r="B26" s="174">
        <f>'свод по школам'!C26/'свод по школам'!B26</f>
        <v>0.93877551020408168</v>
      </c>
      <c r="C26" s="175">
        <f>'свод по школам'!D26/'свод по школам'!$B26</f>
        <v>0.26530612244897961</v>
      </c>
      <c r="D26" s="176">
        <f>'свод по школам'!E26/'свод по школам'!$C26</f>
        <v>0.28260869565217389</v>
      </c>
      <c r="E26" s="177">
        <f>'свод по школам'!F26/'свод по школам'!$C26</f>
        <v>0.2391304347826087</v>
      </c>
      <c r="F26" s="177">
        <f>'свод по школам'!G26/'свод по школам'!$C26</f>
        <v>0.47826086956521741</v>
      </c>
      <c r="G26" s="178">
        <f>'свод по школам'!H26/'свод по школам'!$C26</f>
        <v>0.76086956521739135</v>
      </c>
      <c r="H26" s="178">
        <f>'свод по школам'!I26/'свод по школам'!H26</f>
        <v>0.74285714285714288</v>
      </c>
      <c r="I26" s="175">
        <f>'свод по школам'!J26/'свод по школам'!$C26</f>
        <v>0.36956521739130432</v>
      </c>
      <c r="J26" s="175">
        <f>'свод по школам'!K26/'свод по школам'!$C26</f>
        <v>0.17391304347826086</v>
      </c>
      <c r="K26" s="179">
        <f>'свод по школам'!L26/'свод по школам'!J26</f>
        <v>5.8823529411764705E-2</v>
      </c>
      <c r="L26" s="179">
        <f>'свод по школам'!M26/'свод по школам'!K26</f>
        <v>0.5</v>
      </c>
      <c r="M26" s="175">
        <f>'свод по школам'!N26/'свод по школам'!$C26</f>
        <v>0.71739130434782605</v>
      </c>
      <c r="N26" s="176">
        <f>'свод по школам'!O26/'свод по школам'!$C26</f>
        <v>0.15217391304347827</v>
      </c>
      <c r="O26" s="176">
        <f>'свод по школам'!P26/'свод по школам'!$C26</f>
        <v>0.47826086956521741</v>
      </c>
      <c r="P26" s="175">
        <f>'свод по школам'!Q26/'свод по школам'!$C26</f>
        <v>0.67391304347826086</v>
      </c>
      <c r="Q26" s="175">
        <f>'свод по школам'!R26/'свод по школам'!$C26</f>
        <v>0.69565217391304346</v>
      </c>
      <c r="R26" s="175">
        <f>'свод по школам'!S26/'свод по школам'!$C26</f>
        <v>0.65217391304347827</v>
      </c>
      <c r="S26" s="175">
        <f>'свод по школам'!T26/'свод по школам'!$C26</f>
        <v>0.43478260869565216</v>
      </c>
      <c r="T26" s="175">
        <f>'свод по школам'!U26/'свод по школам'!$C26</f>
        <v>0.39130434782608697</v>
      </c>
      <c r="U26" s="175">
        <f>'свод по школам'!V26/'свод по школам'!$C26</f>
        <v>0.47826086956521741</v>
      </c>
      <c r="V26" s="175">
        <f>'свод по школам'!W26/'свод по школам'!$C26</f>
        <v>0.76086956521739135</v>
      </c>
      <c r="W26" s="175">
        <f>'свод по школам'!X26/'свод по школам'!$C26</f>
        <v>0.39130434782608697</v>
      </c>
      <c r="X26" s="175">
        <f>'свод по школам'!Y26/'свод по школам'!$C26</f>
        <v>0.30434782608695654</v>
      </c>
      <c r="Y26" s="175">
        <f>'свод по школам'!Z26/'свод по школам'!$C26</f>
        <v>0.15217391304347827</v>
      </c>
      <c r="Z26" s="175">
        <f>'свод по школам'!AA26/'свод по школам'!$C26</f>
        <v>0.47826086956521741</v>
      </c>
      <c r="AA26" s="175">
        <f>'свод по школам'!AB26/'свод по школам'!$C26</f>
        <v>0.2391304347826087</v>
      </c>
      <c r="AB26" s="175">
        <f>'свод по школам'!AC26/'свод по школам'!$C26</f>
        <v>0.19565217391304349</v>
      </c>
      <c r="AC26" s="175">
        <f>'свод по школам'!AD26/'свод по школам'!$C26</f>
        <v>0.34782608695652173</v>
      </c>
      <c r="AD26" s="175">
        <f>'свод по школам'!AE26/'свод по школам'!$C26</f>
        <v>0.17391304347826086</v>
      </c>
      <c r="AE26" s="175">
        <f>'свод по школам'!AF26/'свод по школам'!$C26</f>
        <v>6.5217391304347824E-2</v>
      </c>
      <c r="AF26" s="175">
        <f>'свод по школам'!AG26/'свод по школам'!$C26</f>
        <v>0.32608695652173914</v>
      </c>
      <c r="AG26" s="175">
        <f>'свод по школам'!AH26/'свод по школам'!$C26</f>
        <v>0.13043478260869565</v>
      </c>
    </row>
    <row r="27" spans="1:33" ht="11.25" customHeight="1" x14ac:dyDescent="0.2">
      <c r="A27" s="150" t="s">
        <v>156</v>
      </c>
      <c r="B27" s="174">
        <f>'свод по школам'!C27/'свод по школам'!B27</f>
        <v>0.91616766467065869</v>
      </c>
      <c r="C27" s="175">
        <f>'свод по школам'!D27/'свод по школам'!$B27</f>
        <v>0.53892215568862278</v>
      </c>
      <c r="D27" s="176">
        <f>'свод по школам'!E27/'свод по школам'!$C27</f>
        <v>5.2287581699346407E-2</v>
      </c>
      <c r="E27" s="177">
        <f>'свод по школам'!F27/'свод по школам'!$C27</f>
        <v>0.16993464052287582</v>
      </c>
      <c r="F27" s="177">
        <f>'свод по школам'!G27/'свод по школам'!$C27</f>
        <v>0.77777777777777779</v>
      </c>
      <c r="G27" s="178">
        <f>'свод по школам'!H27/'свод по школам'!$C27</f>
        <v>0.15032679738562091</v>
      </c>
      <c r="H27" s="178">
        <f>'свод по школам'!I27/'свод по школам'!H27</f>
        <v>0.91304347826086951</v>
      </c>
      <c r="I27" s="175">
        <f>'свод по школам'!J27/'свод по школам'!$C27</f>
        <v>0</v>
      </c>
      <c r="J27" s="175">
        <f>'свод по школам'!K27/'свод по школам'!$C27</f>
        <v>0</v>
      </c>
      <c r="K27" s="179"/>
      <c r="L27" s="179"/>
      <c r="M27" s="175">
        <f>'свод по школам'!N27/'свод по школам'!$C27</f>
        <v>0.89542483660130723</v>
      </c>
      <c r="N27" s="175">
        <f>'свод по школам'!O27/'свод по школам'!$C27</f>
        <v>0.28758169934640521</v>
      </c>
      <c r="O27" s="175">
        <f>'свод по школам'!P27/'свод по школам'!$C27</f>
        <v>0.59477124183006536</v>
      </c>
      <c r="P27" s="175">
        <f>'свод по школам'!Q27/'свод по школам'!$C27</f>
        <v>0.47058823529411764</v>
      </c>
      <c r="Q27" s="175">
        <f>'свод по школам'!R27/'свод по школам'!$C27</f>
        <v>0.90196078431372551</v>
      </c>
      <c r="R27" s="175">
        <f>'свод по школам'!S27/'свод по школам'!$C27</f>
        <v>0.72549019607843135</v>
      </c>
      <c r="S27" s="175">
        <f>'свод по школам'!T27/'свод по школам'!$C27</f>
        <v>0.934640522875817</v>
      </c>
      <c r="T27" s="175">
        <f>'свод по школам'!U27/'свод по школам'!$C27</f>
        <v>0.85620915032679734</v>
      </c>
      <c r="U27" s="175">
        <f>'свод по школам'!V27/'свод по школам'!$C27</f>
        <v>0.94771241830065356</v>
      </c>
      <c r="V27" s="175">
        <f>'свод по школам'!W27/'свод по школам'!$C27</f>
        <v>0.6143790849673203</v>
      </c>
      <c r="W27" s="175">
        <f>'свод по школам'!X27/'свод по школам'!$C27</f>
        <v>0.1111111111111111</v>
      </c>
      <c r="X27" s="175">
        <f>'свод по школам'!Y27/'свод по школам'!$C27</f>
        <v>0.52941176470588236</v>
      </c>
      <c r="Y27" s="175">
        <f>'свод по школам'!Z27/'свод по школам'!$C27</f>
        <v>0.20915032679738563</v>
      </c>
      <c r="Z27" s="175">
        <f>'свод по школам'!AA27/'свод по школам'!$C27</f>
        <v>0.6470588235294118</v>
      </c>
      <c r="AA27" s="175">
        <f>'свод по школам'!AB27/'свод по школам'!$C27</f>
        <v>0.27450980392156865</v>
      </c>
      <c r="AB27" s="175">
        <f>'свод по школам'!AC27/'свод по школам'!$C27</f>
        <v>0.12418300653594772</v>
      </c>
      <c r="AC27" s="175">
        <f>'свод по школам'!AD27/'свод по школам'!$C27</f>
        <v>0.3202614379084967</v>
      </c>
      <c r="AD27" s="175">
        <f>'свод по школам'!AE27/'свод по школам'!$C27</f>
        <v>0.1111111111111111</v>
      </c>
      <c r="AE27" s="175">
        <f>'свод по школам'!AF27/'свод по школам'!$C27</f>
        <v>5.8823529411764705E-2</v>
      </c>
      <c r="AF27" s="175">
        <f>'свод по школам'!AG27/'свод по школам'!$C27</f>
        <v>2.6143790849673203E-2</v>
      </c>
      <c r="AG27" s="175">
        <f>'свод по школам'!AH27/'свод по школам'!$C27</f>
        <v>0.13725490196078433</v>
      </c>
    </row>
    <row r="28" spans="1:33" ht="9.75" customHeight="1" x14ac:dyDescent="0.2">
      <c r="A28" s="150" t="s">
        <v>158</v>
      </c>
      <c r="B28" s="174">
        <f>'свод по школам'!C28/'свод по школам'!B28</f>
        <v>0.95454545454545459</v>
      </c>
      <c r="C28" s="175">
        <f>'свод по школам'!D28/'свод по школам'!$B28</f>
        <v>0.60227272727272729</v>
      </c>
      <c r="D28" s="176">
        <f>'свод по школам'!E28/'свод по школам'!$C28</f>
        <v>2.3809523809523808E-2</v>
      </c>
      <c r="E28" s="177">
        <f>'свод по школам'!F28/'свод по школам'!$C28</f>
        <v>4.7619047619047616E-2</v>
      </c>
      <c r="F28" s="177">
        <f>'свод по школам'!G28/'свод по школам'!$C28</f>
        <v>0.9285714285714286</v>
      </c>
      <c r="G28" s="178">
        <f>'свод по школам'!H28/'свод по школам'!$C28</f>
        <v>0.17857142857142858</v>
      </c>
      <c r="H28" s="178">
        <f>'свод по школам'!I28/'свод по школам'!H28</f>
        <v>1</v>
      </c>
      <c r="I28" s="175">
        <f>'свод по школам'!J28/'свод по школам'!$C28</f>
        <v>0.14285714285714285</v>
      </c>
      <c r="J28" s="175">
        <f>'свод по школам'!K28/'свод по школам'!$C28</f>
        <v>0.32142857142857145</v>
      </c>
      <c r="K28" s="179">
        <f>'свод по школам'!L28/'свод по школам'!J28</f>
        <v>0.91666666666666663</v>
      </c>
      <c r="L28" s="179">
        <f>'свод по школам'!M28/'свод по школам'!K28</f>
        <v>0.96296296296296291</v>
      </c>
      <c r="M28" s="175">
        <f>'свод по школам'!N28/'свод по школам'!$C28</f>
        <v>0.69047619047619047</v>
      </c>
      <c r="N28" s="175">
        <f>'свод по школам'!O28/'свод по школам'!$C28</f>
        <v>0.20238095238095238</v>
      </c>
      <c r="O28" s="175">
        <f>'свод по школам'!P28/'свод по школам'!$C28</f>
        <v>0.72619047619047616</v>
      </c>
      <c r="P28" s="175">
        <f>'свод по школам'!Q28/'свод по школам'!$C28</f>
        <v>0.77380952380952384</v>
      </c>
      <c r="Q28" s="175">
        <f>'свод по школам'!R28/'свод по школам'!$C28</f>
        <v>0.8928571428571429</v>
      </c>
      <c r="R28" s="175">
        <f>'свод по школам'!S28/'свод по школам'!$C28</f>
        <v>0.84523809523809523</v>
      </c>
      <c r="S28" s="175">
        <f>'свод по школам'!T28/'свод по школам'!$C28</f>
        <v>0.8928571428571429</v>
      </c>
      <c r="T28" s="175">
        <f>'свод по школам'!U28/'свод по школам'!$C28</f>
        <v>0.8214285714285714</v>
      </c>
      <c r="U28" s="175">
        <f>'свод по школам'!V28/'свод по школам'!$C28</f>
        <v>0.91666666666666663</v>
      </c>
      <c r="V28" s="175">
        <f>'свод по школам'!W28/'свод по школам'!$C28</f>
        <v>0.9285714285714286</v>
      </c>
      <c r="W28" s="175">
        <f>'свод по школам'!X28/'свод по школам'!$C28</f>
        <v>0.26190476190476192</v>
      </c>
      <c r="X28" s="175">
        <f>'свод по школам'!Y28/'свод по школам'!$C28</f>
        <v>0.7142857142857143</v>
      </c>
      <c r="Y28" s="175">
        <f>'свод по школам'!Z28/'свод по школам'!$C28</f>
        <v>7.1428571428571425E-2</v>
      </c>
      <c r="Z28" s="175">
        <f>'свод по школам'!AA28/'свод по школам'!$C28</f>
        <v>0.8214285714285714</v>
      </c>
      <c r="AA28" s="175">
        <f>'свод по школам'!AB28/'свод по школам'!$C28</f>
        <v>0.34523809523809523</v>
      </c>
      <c r="AB28" s="175">
        <f>'свод по школам'!AC28/'свод по школам'!$C28</f>
        <v>0.34523809523809523</v>
      </c>
      <c r="AC28" s="175">
        <f>'свод по школам'!AD28/'свод по школам'!$C28</f>
        <v>0.70238095238095233</v>
      </c>
      <c r="AD28" s="175">
        <f>'свод по школам'!AE28/'свод по школам'!$C28</f>
        <v>0.45238095238095238</v>
      </c>
      <c r="AE28" s="175">
        <f>'свод по школам'!AF28/'свод по школам'!$C28</f>
        <v>0.29761904761904762</v>
      </c>
      <c r="AF28" s="175">
        <f>'свод по школам'!AG28/'свод по школам'!$C28</f>
        <v>0.20238095238095238</v>
      </c>
      <c r="AG28" s="175">
        <f>'свод по школам'!AH28/'свод по школам'!$C28</f>
        <v>0.45238095238095238</v>
      </c>
    </row>
    <row r="29" spans="1:33" ht="11.25" customHeight="1" x14ac:dyDescent="0.2">
      <c r="A29" s="150" t="s">
        <v>159</v>
      </c>
      <c r="B29" s="174">
        <f>'свод по школам'!C29/'свод по школам'!B29</f>
        <v>0.93220338983050843</v>
      </c>
      <c r="C29" s="175">
        <f>'свод по школам'!D29/'свод по школам'!$B29</f>
        <v>0.69491525423728817</v>
      </c>
      <c r="D29" s="176">
        <f>'свод по школам'!E29/'свод по школам'!$C29</f>
        <v>7.2727272727272724E-2</v>
      </c>
      <c r="E29" s="177">
        <f>'свод по школам'!F29/'свод по школам'!$C29</f>
        <v>0.12727272727272726</v>
      </c>
      <c r="F29" s="177">
        <f>'свод по школам'!G29/'свод по школам'!$C29</f>
        <v>0.8</v>
      </c>
      <c r="G29" s="178">
        <f>'свод по школам'!H29/'свод по школам'!$C29</f>
        <v>0.30909090909090908</v>
      </c>
      <c r="H29" s="178">
        <f>'свод по школам'!I29/'свод по школам'!H29</f>
        <v>1</v>
      </c>
      <c r="I29" s="175">
        <f>'свод по школам'!J29/'свод по школам'!$C29</f>
        <v>0.2</v>
      </c>
      <c r="J29" s="175">
        <f>'свод по школам'!K29/'свод по школам'!$C29</f>
        <v>0.21818181818181817</v>
      </c>
      <c r="K29" s="179">
        <f>'свод по школам'!L29/'свод по школам'!J29</f>
        <v>0.63636363636363635</v>
      </c>
      <c r="L29" s="179">
        <f>'свод по школам'!M29/'свод по школам'!K29</f>
        <v>0.66666666666666663</v>
      </c>
      <c r="M29" s="175">
        <f>'свод по школам'!N29/'свод по школам'!$C29</f>
        <v>0.98181818181818181</v>
      </c>
      <c r="N29" s="193">
        <f>'свод по школам'!O29/'свод по школам'!$C29</f>
        <v>0.38181818181818183</v>
      </c>
      <c r="O29" s="193">
        <f>'свод по школам'!P29/'свод по школам'!$C29</f>
        <v>0.5636363636363636</v>
      </c>
      <c r="P29" s="175">
        <f>'свод по школам'!Q29/'свод по школам'!$C29</f>
        <v>0.58181818181818179</v>
      </c>
      <c r="Q29" s="175">
        <f>'свод по школам'!R29/'свод по школам'!$C29</f>
        <v>0.92727272727272725</v>
      </c>
      <c r="R29" s="175">
        <f>'свод по школам'!S29/'свод по школам'!$C29</f>
        <v>0.49090909090909091</v>
      </c>
      <c r="S29" s="175">
        <f>'свод по школам'!T29/'свод по школам'!$C29</f>
        <v>0.92727272727272725</v>
      </c>
      <c r="T29" s="175">
        <f>'свод по школам'!U29/'свод по школам'!$C29</f>
        <v>0.63636363636363635</v>
      </c>
      <c r="U29" s="175">
        <f>'свод по школам'!V29/'свод по школам'!$C29</f>
        <v>0.90909090909090906</v>
      </c>
      <c r="V29" s="175">
        <f>'свод по школам'!W29/'свод по школам'!$C29</f>
        <v>0.69090909090909092</v>
      </c>
      <c r="W29" s="175">
        <f>'свод по школам'!X29/'свод по школам'!$C29</f>
        <v>0.34545454545454546</v>
      </c>
      <c r="X29" s="175">
        <f>'свод по школам'!Y29/'свод по школам'!$C29</f>
        <v>0.43636363636363634</v>
      </c>
      <c r="Y29" s="175">
        <f>'свод по школам'!Z29/'свод по школам'!$C29</f>
        <v>0.32727272727272727</v>
      </c>
      <c r="Z29" s="175">
        <f>'свод по школам'!AA29/'свод по школам'!$C29</f>
        <v>0.41818181818181815</v>
      </c>
      <c r="AA29" s="175">
        <f>'свод по школам'!AB29/'свод по школам'!$C29</f>
        <v>0.18181818181818182</v>
      </c>
      <c r="AB29" s="175">
        <f>'свод по школам'!AC29/'свод по школам'!$C29</f>
        <v>0.25454545454545452</v>
      </c>
      <c r="AC29" s="175">
        <f>'свод по школам'!AD29/'свод по школам'!$C29</f>
        <v>0.54545454545454541</v>
      </c>
      <c r="AD29" s="175">
        <f>'свод по школам'!AE29/'свод по школам'!$C29</f>
        <v>0.27272727272727271</v>
      </c>
      <c r="AE29" s="175">
        <f>'свод по школам'!AF29/'свод по школам'!$C29</f>
        <v>9.0909090909090912E-2</v>
      </c>
      <c r="AF29" s="175">
        <f>'свод по школам'!AG29/'свод по школам'!$C29</f>
        <v>0.30909090909090908</v>
      </c>
      <c r="AG29" s="175">
        <f>'свод по школам'!AH29/'свод по школам'!$C29</f>
        <v>0.36363636363636365</v>
      </c>
    </row>
    <row r="30" spans="1:33" ht="11.25" customHeight="1" x14ac:dyDescent="0.2">
      <c r="A30" s="150" t="s">
        <v>161</v>
      </c>
      <c r="B30" s="174">
        <f>'свод по школам'!C30/'свод по школам'!B30</f>
        <v>0.88461538461538458</v>
      </c>
      <c r="C30" s="175">
        <f>'свод по школам'!D30/'свод по школам'!$B30</f>
        <v>0.56593406593406592</v>
      </c>
      <c r="D30" s="176">
        <f>'свод по школам'!E30/'свод по школам'!$C30</f>
        <v>4.9689440993788817E-2</v>
      </c>
      <c r="E30" s="177">
        <f>'свод по школам'!F30/'свод по школам'!$C30</f>
        <v>0.11801242236024845</v>
      </c>
      <c r="F30" s="177">
        <f>'свод по школам'!G30/'свод по школам'!$C30</f>
        <v>0.83229813664596275</v>
      </c>
      <c r="G30" s="178">
        <f>'свод по школам'!H30/'свод по школам'!$C30</f>
        <v>0.16149068322981366</v>
      </c>
      <c r="H30" s="178">
        <f>'свод по школам'!I30/'свод по школам'!H30</f>
        <v>0.88461538461538458</v>
      </c>
      <c r="I30" s="175">
        <f>'свод по школам'!J30/'свод по школам'!$C30</f>
        <v>0.21118012422360249</v>
      </c>
      <c r="J30" s="175">
        <f>'свод по школам'!K30/'свод по школам'!$C30</f>
        <v>0.25465838509316768</v>
      </c>
      <c r="K30" s="179">
        <f>'свод по школам'!L30/'свод по школам'!J30</f>
        <v>0.91176470588235292</v>
      </c>
      <c r="L30" s="179">
        <f>'свод по школам'!M30/'свод по школам'!K30</f>
        <v>0.95121951219512191</v>
      </c>
      <c r="M30" s="175">
        <f>'свод по школам'!N30/'свод по школам'!$C30</f>
        <v>0.80124223602484468</v>
      </c>
      <c r="N30" s="175">
        <f>'свод по школам'!O30/'свод по школам'!$C30</f>
        <v>0.16149068322981366</v>
      </c>
      <c r="O30" s="175">
        <f>'свод по школам'!P30/'свод по школам'!$C30</f>
        <v>0.77018633540372672</v>
      </c>
      <c r="P30" s="175">
        <f>'свод по школам'!Q30/'свод по школам'!$C30</f>
        <v>0.63354037267080743</v>
      </c>
      <c r="Q30" s="175">
        <f>'свод по школам'!R30/'свод по школам'!$C30</f>
        <v>0.88198757763975155</v>
      </c>
      <c r="R30" s="175">
        <f>'свод по школам'!S30/'свод по школам'!$C30</f>
        <v>0.67701863354037262</v>
      </c>
      <c r="S30" s="175">
        <f>'свод по школам'!T30/'свод по школам'!$C30</f>
        <v>0.8571428571428571</v>
      </c>
      <c r="T30" s="175">
        <f>'свод по школам'!U30/'свод по школам'!$C30</f>
        <v>0.80124223602484468</v>
      </c>
      <c r="U30" s="175">
        <f>'свод по школам'!V30/'свод по школам'!$C30</f>
        <v>0.90062111801242239</v>
      </c>
      <c r="V30" s="175">
        <f>'свод по школам'!W30/'свод по школам'!$C30</f>
        <v>0.70807453416149069</v>
      </c>
      <c r="W30" s="175">
        <f>'свод по школам'!X30/'свод по школам'!$C30</f>
        <v>0.2360248447204969</v>
      </c>
      <c r="X30" s="175">
        <f>'свод по школам'!Y30/'свод по школам'!$C30</f>
        <v>0.58385093167701863</v>
      </c>
      <c r="Y30" s="175">
        <f>'свод по школам'!Z30/'свод по школам'!$C30</f>
        <v>0.27329192546583853</v>
      </c>
      <c r="Z30" s="175">
        <f>'свод по школам'!AA30/'свод по школам'!$C30</f>
        <v>0.49689440993788819</v>
      </c>
      <c r="AA30" s="175">
        <f>'свод по школам'!AB30/'свод по школам'!$C30</f>
        <v>0.41614906832298137</v>
      </c>
      <c r="AB30" s="175">
        <f>'свод по школам'!AC30/'свод по школам'!$C30</f>
        <v>0.25465838509316768</v>
      </c>
      <c r="AC30" s="175">
        <f>'свод по школам'!AD30/'свод по школам'!$C30</f>
        <v>0.50310559006211175</v>
      </c>
      <c r="AD30" s="175">
        <f>'свод по школам'!AE30/'свод по школам'!$C30</f>
        <v>0.31677018633540371</v>
      </c>
      <c r="AE30" s="175">
        <f>'свод по школам'!AF30/'свод по школам'!$C30</f>
        <v>0.11180124223602485</v>
      </c>
      <c r="AF30" s="175">
        <f>'свод по школам'!AG30/'свод по школам'!$C30</f>
        <v>5.5900621118012424E-2</v>
      </c>
      <c r="AG30" s="175">
        <f>'свод по школам'!AH30/'свод по школам'!$C30</f>
        <v>0.26708074534161491</v>
      </c>
    </row>
    <row r="31" spans="1:33" ht="11.25" customHeight="1" x14ac:dyDescent="0.2">
      <c r="A31" s="150" t="s">
        <v>165</v>
      </c>
      <c r="B31" s="174">
        <f>'свод по школам'!C31/'свод по школам'!B31</f>
        <v>0.86274509803921573</v>
      </c>
      <c r="C31" s="175">
        <f>'свод по школам'!D31/'свод по школам'!$B31</f>
        <v>0.74509803921568629</v>
      </c>
      <c r="D31" s="176">
        <f>'свод по школам'!E31/'свод по школам'!$C31</f>
        <v>0.13636363636363635</v>
      </c>
      <c r="E31" s="177">
        <f>'свод по школам'!F31/'свод по школам'!$C31</f>
        <v>0.2196969696969697</v>
      </c>
      <c r="F31" s="177">
        <f>'свод по школам'!G31/'свод по школам'!$C31</f>
        <v>0.64393939393939392</v>
      </c>
      <c r="G31" s="178">
        <f>'свод по школам'!H31/'свод по школам'!$C31</f>
        <v>6.8181818181818177E-2</v>
      </c>
      <c r="H31" s="178">
        <f>'свод по школам'!I31/'свод по школам'!H31</f>
        <v>0.77777777777777779</v>
      </c>
      <c r="I31" s="175">
        <f>'свод по школам'!J31/'свод по школам'!$C31</f>
        <v>9.8484848484848481E-2</v>
      </c>
      <c r="J31" s="175">
        <f>'свод по школам'!K31/'свод по школам'!$C31</f>
        <v>0.24242424242424243</v>
      </c>
      <c r="K31" s="179">
        <f>'свод по школам'!L31/'свод по школам'!J31</f>
        <v>0.53846153846153844</v>
      </c>
      <c r="L31" s="179">
        <f>'свод по школам'!M31/'свод по школам'!K31</f>
        <v>0.84375</v>
      </c>
      <c r="M31" s="175">
        <f>'свод по школам'!N31/'свод по школам'!$C31</f>
        <v>0.96969696969696972</v>
      </c>
      <c r="N31" s="175">
        <f>'свод по школам'!O31/'свод по школам'!$C31</f>
        <v>0.40909090909090912</v>
      </c>
      <c r="O31" s="175">
        <f>'свод по школам'!P31/'свод по школам'!$C31</f>
        <v>0.53030303030303028</v>
      </c>
      <c r="P31" s="175">
        <f>'свод по школам'!Q31/'свод по школам'!$C31</f>
        <v>0.36363636363636365</v>
      </c>
      <c r="Q31" s="175">
        <f>'свод по школам'!R31/'свод по школам'!$C31</f>
        <v>0.80303030303030298</v>
      </c>
      <c r="R31" s="175">
        <f>'свод по школам'!S31/'свод по школам'!$C31</f>
        <v>0.60606060606060608</v>
      </c>
      <c r="S31" s="175">
        <f>'свод по школам'!T31/'свод по школам'!$C31</f>
        <v>0.89393939393939392</v>
      </c>
      <c r="T31" s="175">
        <f>'свод по школам'!U31/'свод по школам'!$C31</f>
        <v>0.83333333333333337</v>
      </c>
      <c r="U31" s="175">
        <f>'свод по школам'!V31/'свод по школам'!$C31</f>
        <v>0.94696969696969702</v>
      </c>
      <c r="V31" s="175">
        <f>'свод по школам'!W31/'свод по школам'!$C31</f>
        <v>0.49242424242424243</v>
      </c>
      <c r="W31" s="175">
        <f>'свод по школам'!X31/'свод по школам'!$C31</f>
        <v>0.25</v>
      </c>
      <c r="X31" s="175">
        <f>'свод по школам'!Y31/'свод по школам'!$C31</f>
        <v>0.37878787878787878</v>
      </c>
      <c r="Y31" s="175">
        <f>'свод по школам'!Z31/'свод по школам'!$C31</f>
        <v>0.37878787878787878</v>
      </c>
      <c r="Z31" s="175">
        <f>'свод по школам'!AA31/'свод по школам'!$C31</f>
        <v>0.26515151515151514</v>
      </c>
      <c r="AA31" s="175">
        <f>'свод по школам'!AB31/'свод по школам'!$C31</f>
        <v>0.38636363636363635</v>
      </c>
      <c r="AB31" s="175">
        <f>'свод по школам'!AC31/'свод по школам'!$C31</f>
        <v>0.17424242424242425</v>
      </c>
      <c r="AC31" s="175">
        <f>'свод по школам'!AD31/'свод по школам'!$C31</f>
        <v>0.31818181818181818</v>
      </c>
      <c r="AD31" s="175">
        <f>'свод по школам'!AE31/'свод по школам'!$C31</f>
        <v>0.22727272727272727</v>
      </c>
      <c r="AE31" s="175">
        <f>'свод по школам'!AF31/'свод по школам'!$C31</f>
        <v>6.0606060606060608E-2</v>
      </c>
      <c r="AF31" s="175">
        <f>'свод по школам'!AG31/'свод по школам'!$C31</f>
        <v>5.3030303030303032E-2</v>
      </c>
      <c r="AG31" s="175">
        <f>'свод по школам'!AH31/'свод по школам'!$C31</f>
        <v>9.0909090909090912E-2</v>
      </c>
    </row>
    <row r="32" spans="1:33" ht="11.25" customHeight="1" x14ac:dyDescent="0.2">
      <c r="A32" s="150" t="s">
        <v>146</v>
      </c>
      <c r="B32" s="174">
        <f>'свод по школам'!C32/'свод по школам'!B32</f>
        <v>0.96078431372549022</v>
      </c>
      <c r="C32" s="175">
        <f>'свод по школам'!D32/'свод по школам'!$B32</f>
        <v>0.63725490196078427</v>
      </c>
      <c r="D32" s="176">
        <f>'свод по школам'!E32/'свод по школам'!$C32</f>
        <v>3.0612244897959183E-2</v>
      </c>
      <c r="E32" s="177">
        <f>'свод по школам'!F32/'свод по школам'!$C32</f>
        <v>0.1326530612244898</v>
      </c>
      <c r="F32" s="177">
        <f>'свод по школам'!G32/'свод по школам'!$C32</f>
        <v>0.83673469387755106</v>
      </c>
      <c r="G32" s="178">
        <f>'свод по школам'!H32/'свод по школам'!$C32</f>
        <v>0.10204081632653061</v>
      </c>
      <c r="H32" s="178">
        <f>'свод по школам'!I32/'свод по школам'!H32</f>
        <v>0.9</v>
      </c>
      <c r="I32" s="175">
        <f>'свод по школам'!J32/'свод по школам'!$C32</f>
        <v>6.1224489795918366E-2</v>
      </c>
      <c r="J32" s="175">
        <f>'свод по школам'!K32/'свод по школам'!$C32</f>
        <v>0.15306122448979592</v>
      </c>
      <c r="K32" s="179">
        <f>'свод по школам'!L32/'свод по школам'!J32</f>
        <v>0.83333333333333337</v>
      </c>
      <c r="L32" s="179">
        <f>'свод по школам'!M32/'свод по школам'!K32</f>
        <v>0.93333333333333335</v>
      </c>
      <c r="M32" s="175">
        <f>'свод по школам'!N32/'свод по школам'!$C32</f>
        <v>0.75510204081632648</v>
      </c>
      <c r="N32" s="175">
        <f>'свод по школам'!O32/'свод по школам'!$C32</f>
        <v>0.32653061224489793</v>
      </c>
      <c r="O32" s="175">
        <f>'свод по школам'!P32/'свод по школам'!$C32</f>
        <v>0.62244897959183676</v>
      </c>
      <c r="P32" s="175">
        <f>'свод по школам'!Q32/'свод по школам'!$C32</f>
        <v>0.33673469387755101</v>
      </c>
      <c r="Q32" s="175">
        <f>'свод по школам'!R32/'свод по школам'!$C32</f>
        <v>0.82653061224489799</v>
      </c>
      <c r="R32" s="175">
        <f>'свод по школам'!S32/'свод по школам'!$C32</f>
        <v>0.70408163265306123</v>
      </c>
      <c r="S32" s="175">
        <f>'свод по школам'!T32/'свод по школам'!$C32</f>
        <v>0.89795918367346939</v>
      </c>
      <c r="T32" s="175">
        <f>'свод по школам'!U32/'свод по школам'!$C32</f>
        <v>0.7857142857142857</v>
      </c>
      <c r="U32" s="175">
        <f>'свод по школам'!V32/'свод по школам'!$C32</f>
        <v>0.89795918367346939</v>
      </c>
      <c r="V32" s="175">
        <f>'свод по школам'!W32/'свод по школам'!$C32</f>
        <v>0.69387755102040816</v>
      </c>
      <c r="W32" s="175">
        <f>'свод по школам'!X32/'свод по школам'!$C32</f>
        <v>0.16326530612244897</v>
      </c>
      <c r="X32" s="175">
        <f>'свод по школам'!Y32/'свод по школам'!$C32</f>
        <v>0.63265306122448983</v>
      </c>
      <c r="Y32" s="175">
        <f>'свод по школам'!Z32/'свод по школам'!$C32</f>
        <v>8.1632653061224483E-2</v>
      </c>
      <c r="Z32" s="175">
        <f>'свод по школам'!AA32/'свод по школам'!$C32</f>
        <v>0.65306122448979587</v>
      </c>
      <c r="AA32" s="175">
        <f>'свод по школам'!AB32/'свод по школам'!$C32</f>
        <v>0.56122448979591832</v>
      </c>
      <c r="AB32" s="175">
        <f>'свод по школам'!AC32/'свод по школам'!$C32</f>
        <v>0.12244897959183673</v>
      </c>
      <c r="AC32" s="175">
        <f>'свод по школам'!AD32/'свод по школам'!$C32</f>
        <v>0.29591836734693877</v>
      </c>
      <c r="AD32" s="175">
        <f>'свод по школам'!AE32/'свод по школам'!$C32</f>
        <v>0.30612244897959184</v>
      </c>
      <c r="AE32" s="175">
        <f>'свод по школам'!AF32/'свод по школам'!$C32</f>
        <v>0.15306122448979592</v>
      </c>
      <c r="AF32" s="175">
        <f>'свод по школам'!AG32/'свод по школам'!$C32</f>
        <v>0.10204081632653061</v>
      </c>
      <c r="AG32" s="175">
        <f>'свод по школам'!AH32/'свод по школам'!$C32</f>
        <v>0.17346938775510204</v>
      </c>
    </row>
    <row r="33" spans="1:33" ht="11.25" customHeight="1" x14ac:dyDescent="0.2">
      <c r="A33" s="150" t="s">
        <v>147</v>
      </c>
      <c r="B33" s="174">
        <f>'свод по школам'!C33/'свод по школам'!B33</f>
        <v>0.95270270270270274</v>
      </c>
      <c r="C33" s="175">
        <f>'свод по школам'!D33/'свод по школам'!$B33</f>
        <v>0.61486486486486491</v>
      </c>
      <c r="D33" s="176">
        <f>'свод по школам'!E33/'свод по школам'!$C33</f>
        <v>1.4184397163120567E-2</v>
      </c>
      <c r="E33" s="177">
        <f>'свод по школам'!F33/'свод по школам'!$C33</f>
        <v>5.6737588652482268E-2</v>
      </c>
      <c r="F33" s="177">
        <f>'свод по школам'!G33/'свод по школам'!$C33</f>
        <v>0.92907801418439717</v>
      </c>
      <c r="G33" s="178">
        <f>'свод по школам'!H33/'свод по школам'!$C33</f>
        <v>0.14893617021276595</v>
      </c>
      <c r="H33" s="178">
        <f>'свод по школам'!I33/'свод по школам'!H33</f>
        <v>1</v>
      </c>
      <c r="I33" s="175">
        <f>'свод по школам'!J33/'свод по школам'!$C33</f>
        <v>0.24113475177304963</v>
      </c>
      <c r="J33" s="175">
        <f>'свод по школам'!K33/'свод по школам'!$C33</f>
        <v>0.26950354609929078</v>
      </c>
      <c r="K33" s="179">
        <f>'свод по школам'!L33/'свод по школам'!J33</f>
        <v>0.94117647058823528</v>
      </c>
      <c r="L33" s="179">
        <f>'свод по школам'!M33/'свод по школам'!K33</f>
        <v>1</v>
      </c>
      <c r="M33" s="175">
        <f>'свод по школам'!N33/'свод по школам'!$C33</f>
        <v>0.92198581560283688</v>
      </c>
      <c r="N33" s="175">
        <f>'свод по школам'!O33/'свод по школам'!$C33</f>
        <v>0.24113475177304963</v>
      </c>
      <c r="O33" s="175">
        <f>'свод по школам'!P33/'свод по школам'!$C33</f>
        <v>0.63829787234042556</v>
      </c>
      <c r="P33" s="175">
        <f>'свод по школам'!Q33/'свод по школам'!$C33</f>
        <v>0.74468085106382975</v>
      </c>
      <c r="Q33" s="175">
        <f>'свод по школам'!R33/'свод по школам'!$C33</f>
        <v>0.88652482269503541</v>
      </c>
      <c r="R33" s="175">
        <f>'свод по школам'!S33/'свод по школам'!$C33</f>
        <v>0.6028368794326241</v>
      </c>
      <c r="S33" s="175">
        <f>'свод по школам'!T33/'свод по школам'!$C33</f>
        <v>0.8936170212765957</v>
      </c>
      <c r="T33" s="175">
        <f>'свод по школам'!U33/'свод по школам'!$C33</f>
        <v>0.82269503546099287</v>
      </c>
      <c r="U33" s="175">
        <f>'свод по школам'!V33/'свод по школам'!$C33</f>
        <v>0.92907801418439717</v>
      </c>
      <c r="V33" s="175">
        <f>'свод по школам'!W33/'свод по школам'!$C33</f>
        <v>0.94326241134751776</v>
      </c>
      <c r="W33" s="175">
        <f>'свод по школам'!X33/'свод по школам'!$C33</f>
        <v>0.21985815602836881</v>
      </c>
      <c r="X33" s="175">
        <f>'свод по школам'!Y33/'свод по школам'!$C33</f>
        <v>0.71631205673758869</v>
      </c>
      <c r="Y33" s="175">
        <f>'свод по школам'!Z33/'свод по школам'!$C33</f>
        <v>0.10638297872340426</v>
      </c>
      <c r="Z33" s="175">
        <f>'свод по школам'!AA33/'свод по школам'!$C33</f>
        <v>0.74468085106382975</v>
      </c>
      <c r="AA33" s="175">
        <f>'свод по школам'!AB33/'свод по школам'!$C33</f>
        <v>0.26950354609929078</v>
      </c>
      <c r="AB33" s="175">
        <f>'свод по школам'!AC33/'свод по школам'!$C33</f>
        <v>0.60992907801418439</v>
      </c>
      <c r="AC33" s="175">
        <f>'свод по школам'!AD33/'свод по школам'!$C33</f>
        <v>0.82269503546099287</v>
      </c>
      <c r="AD33" s="175">
        <f>'свод по школам'!AE33/'свод по школам'!$C33</f>
        <v>0.34042553191489361</v>
      </c>
      <c r="AE33" s="175">
        <f>'свод по школам'!AF33/'свод по школам'!$C33</f>
        <v>0.26241134751773049</v>
      </c>
      <c r="AF33" s="175">
        <f>'свод по школам'!AG33/'свод по школам'!$C33</f>
        <v>7.8014184397163122E-2</v>
      </c>
      <c r="AG33" s="175">
        <f>'свод по школам'!AH33/'свод по школам'!$C33</f>
        <v>0.44680851063829785</v>
      </c>
    </row>
    <row r="34" spans="1:33" ht="11.25" customHeight="1" x14ac:dyDescent="0.2">
      <c r="A34" s="150" t="s">
        <v>166</v>
      </c>
      <c r="B34" s="174">
        <f>'свод по школам'!C34/'свод по школам'!B34</f>
        <v>0.92452830188679247</v>
      </c>
      <c r="C34" s="175">
        <f>'свод по школам'!D34/'свод по школам'!$B34</f>
        <v>0.8867924528301887</v>
      </c>
      <c r="D34" s="176">
        <f>'свод по школам'!E34/'свод по школам'!$C34</f>
        <v>0</v>
      </c>
      <c r="E34" s="177">
        <f>'свод по школам'!F34/'свод по школам'!$C34</f>
        <v>2.0408163265306121E-2</v>
      </c>
      <c r="F34" s="177">
        <f>'свод по школам'!G34/'свод по школам'!$C34</f>
        <v>0.97959183673469385</v>
      </c>
      <c r="G34" s="178">
        <f>'свод по школам'!H34/'свод по школам'!$C34</f>
        <v>0</v>
      </c>
      <c r="H34" s="178"/>
      <c r="I34" s="175">
        <f>'свод по школам'!J34/'свод по школам'!$C34</f>
        <v>0.20408163265306123</v>
      </c>
      <c r="J34" s="175">
        <f>'свод по школам'!K34/'свод по школам'!$C34</f>
        <v>0.18367346938775511</v>
      </c>
      <c r="K34" s="179">
        <f>'свод по школам'!L34/'свод по школам'!J34</f>
        <v>1</v>
      </c>
      <c r="L34" s="179">
        <f>'свод по школам'!M34/'свод по школам'!K34</f>
        <v>1</v>
      </c>
      <c r="M34" s="175">
        <f>'свод по школам'!N34/'свод по школам'!$C34</f>
        <v>0.93877551020408168</v>
      </c>
      <c r="N34" s="175">
        <f>'свод по школам'!O34/'свод по школам'!$C34</f>
        <v>0.26530612244897961</v>
      </c>
      <c r="O34" s="175">
        <f>'свод по школам'!P34/'свод по школам'!$C34</f>
        <v>0.67346938775510201</v>
      </c>
      <c r="P34" s="175">
        <f>'свод по школам'!Q34/'свод по школам'!$C34</f>
        <v>0.42857142857142855</v>
      </c>
      <c r="Q34" s="175">
        <f>'свод по школам'!R34/'свод по школам'!$C34</f>
        <v>0.95918367346938771</v>
      </c>
      <c r="R34" s="175">
        <f>'свод по школам'!S34/'свод по школам'!$C34</f>
        <v>0.89795918367346939</v>
      </c>
      <c r="S34" s="175">
        <f>'свод по школам'!T34/'свод по школам'!$C34</f>
        <v>0.95918367346938771</v>
      </c>
      <c r="T34" s="175">
        <f>'свод по школам'!U34/'свод по школам'!$C34</f>
        <v>0.91836734693877553</v>
      </c>
      <c r="U34" s="175">
        <f>'свод по школам'!V34/'свод по школам'!$C34</f>
        <v>0.95918367346938771</v>
      </c>
      <c r="V34" s="175">
        <f>'свод по школам'!W34/'свод по школам'!$C34</f>
        <v>0.59183673469387754</v>
      </c>
      <c r="W34" s="175">
        <f>'свод по школам'!X34/'свод по школам'!$C34</f>
        <v>0.14285714285714285</v>
      </c>
      <c r="X34" s="175">
        <f>'свод по школам'!Y34/'свод по школам'!$C34</f>
        <v>0.75510204081632648</v>
      </c>
      <c r="Y34" s="175">
        <f>'свод по школам'!Z34/'свод по школам'!$C34</f>
        <v>0.12244897959183673</v>
      </c>
      <c r="Z34" s="175">
        <f>'свод по школам'!AA34/'свод по школам'!$C34</f>
        <v>0.87755102040816324</v>
      </c>
      <c r="AA34" s="175">
        <f>'свод по школам'!AB34/'свод по школам'!$C34</f>
        <v>0.26530612244897961</v>
      </c>
      <c r="AB34" s="175">
        <f>'свод по школам'!AC34/'свод по школам'!$C34</f>
        <v>0.38775510204081631</v>
      </c>
      <c r="AC34" s="175">
        <f>'свод по школам'!AD34/'свод по школам'!$C34</f>
        <v>0.5714285714285714</v>
      </c>
      <c r="AD34" s="175">
        <f>'свод по школам'!AE34/'свод по школам'!$C34</f>
        <v>0.32653061224489793</v>
      </c>
      <c r="AE34" s="175">
        <f>'свод по школам'!AF34/'свод по школам'!$C34</f>
        <v>0.20408163265306123</v>
      </c>
      <c r="AF34" s="175">
        <f>'свод по школам'!AG34/'свод по школам'!$C34</f>
        <v>8.1632653061224483E-2</v>
      </c>
      <c r="AG34" s="175">
        <f>'свод по школам'!AH34/'свод по школам'!$C34</f>
        <v>0.16326530612244897</v>
      </c>
    </row>
    <row r="35" spans="1:33" ht="11.25" customHeight="1" x14ac:dyDescent="0.2">
      <c r="A35" s="150" t="s">
        <v>139</v>
      </c>
      <c r="B35" s="174">
        <f>'свод по школам'!C35/'свод по школам'!B35</f>
        <v>0.96907216494845361</v>
      </c>
      <c r="C35" s="175">
        <f>'свод по школам'!D35/'свод по школам'!$B35</f>
        <v>0.63917525773195871</v>
      </c>
      <c r="D35" s="176">
        <f>'свод по школам'!E35/'свод по школам'!$C35</f>
        <v>4.2553191489361701E-2</v>
      </c>
      <c r="E35" s="177">
        <f>'свод по школам'!F35/'свод по школам'!$C35</f>
        <v>0.31914893617021278</v>
      </c>
      <c r="F35" s="177">
        <f>'свод по школам'!G35/'свод по школам'!$C35</f>
        <v>0.63829787234042556</v>
      </c>
      <c r="G35" s="178">
        <f>'свод по школам'!H35/'свод по школам'!$C35</f>
        <v>9.5744680851063829E-2</v>
      </c>
      <c r="H35" s="178">
        <f>'свод по школам'!I35/'свод по школам'!H35</f>
        <v>0.77777777777777779</v>
      </c>
      <c r="I35" s="175">
        <f>'свод по школам'!J35/'свод по школам'!$C35</f>
        <v>0.2978723404255319</v>
      </c>
      <c r="J35" s="175">
        <f>'свод по школам'!K35/'свод по школам'!$C35</f>
        <v>0.18085106382978725</v>
      </c>
      <c r="K35" s="179">
        <f>'свод по школам'!L35/'свод по школам'!J35</f>
        <v>0.8214285714285714</v>
      </c>
      <c r="L35" s="179">
        <f>'свод по школам'!M35/'свод по школам'!K35</f>
        <v>0.94117647058823528</v>
      </c>
      <c r="M35" s="175">
        <f>'свод по школам'!N35/'свод по школам'!$C35</f>
        <v>0.8936170212765957</v>
      </c>
      <c r="N35" s="175">
        <f>'свод по школам'!O35/'свод по школам'!$C35</f>
        <v>0.32978723404255317</v>
      </c>
      <c r="O35" s="175">
        <f>'свод по школам'!P35/'свод по школам'!$C35</f>
        <v>0.5</v>
      </c>
      <c r="P35" s="175">
        <f>'свод по школам'!Q35/'свод по школам'!$C35</f>
        <v>0.45744680851063829</v>
      </c>
      <c r="Q35" s="175">
        <f>'свод по школам'!R35/'свод по школам'!$C35</f>
        <v>0.85106382978723405</v>
      </c>
      <c r="R35" s="175">
        <f>'свод по школам'!S35/'свод по школам'!$C35</f>
        <v>0.74468085106382975</v>
      </c>
      <c r="S35" s="175">
        <f>'свод по школам'!T35/'свод по школам'!$C35</f>
        <v>0.87234042553191493</v>
      </c>
      <c r="T35" s="175">
        <f>'свод по школам'!U35/'свод по школам'!$C35</f>
        <v>0.78723404255319152</v>
      </c>
      <c r="U35" s="175">
        <f>'свод по школам'!V35/'свод по школам'!$C35</f>
        <v>0.86170212765957444</v>
      </c>
      <c r="V35" s="175">
        <f>'свод по школам'!W35/'свод по школам'!$C35</f>
        <v>0.63829787234042556</v>
      </c>
      <c r="W35" s="175">
        <f>'свод по школам'!X35/'свод по школам'!$C35</f>
        <v>0.10638297872340426</v>
      </c>
      <c r="X35" s="175">
        <f>'свод по школам'!Y35/'свод по школам'!$C35</f>
        <v>0.5</v>
      </c>
      <c r="Y35" s="175">
        <f>'свод по школам'!Z35/'свод по школам'!$C35</f>
        <v>0.18085106382978725</v>
      </c>
      <c r="Z35" s="175">
        <f>'свод по школам'!AA35/'свод по школам'!$C35</f>
        <v>0.61702127659574468</v>
      </c>
      <c r="AA35" s="175">
        <f>'свод по школам'!AB35/'свод по школам'!$C35</f>
        <v>0.41489361702127658</v>
      </c>
      <c r="AB35" s="175">
        <f>'свод по школам'!AC35/'свод по школам'!$C35</f>
        <v>7.4468085106382975E-2</v>
      </c>
      <c r="AC35" s="175">
        <f>'свод по школам'!AD35/'свод по школам'!$C35</f>
        <v>0.38297872340425532</v>
      </c>
      <c r="AD35" s="175">
        <f>'свод по школам'!AE35/'свод по школам'!$C35</f>
        <v>0.1702127659574468</v>
      </c>
      <c r="AE35" s="175">
        <f>'свод по школам'!AF35/'свод по школам'!$C35</f>
        <v>0.1702127659574468</v>
      </c>
      <c r="AF35" s="175">
        <f>'свод по школам'!AG35/'свод по школам'!$C35</f>
        <v>0.1276595744680851</v>
      </c>
      <c r="AG35" s="175">
        <f>'свод по школам'!AH35/'свод по школам'!$C35</f>
        <v>0.30851063829787234</v>
      </c>
    </row>
    <row r="36" spans="1:33" ht="11.25" customHeight="1" x14ac:dyDescent="0.2">
      <c r="A36" s="150" t="s">
        <v>157</v>
      </c>
      <c r="B36" s="174">
        <f>'свод по школам'!C36/'свод по школам'!B36</f>
        <v>0.91623036649214662</v>
      </c>
      <c r="C36" s="175">
        <f>'свод по школам'!D36/'свод по школам'!$B36</f>
        <v>0.72774869109947649</v>
      </c>
      <c r="D36" s="176">
        <f>'свод по школам'!E36/'свод по школам'!$C36</f>
        <v>5.7142857142857143E-3</v>
      </c>
      <c r="E36" s="177">
        <f>'свод по школам'!F36/'свод по школам'!$C36</f>
        <v>0.13142857142857142</v>
      </c>
      <c r="F36" s="177">
        <f>'свод по школам'!G36/'свод по школам'!$C36</f>
        <v>0.86285714285714288</v>
      </c>
      <c r="G36" s="178">
        <f>'свод по школам'!H36/'свод по школам'!$C36</f>
        <v>6.8571428571428575E-2</v>
      </c>
      <c r="H36" s="178">
        <f>'свод по школам'!I36/'свод по школам'!H36</f>
        <v>0.83333333333333337</v>
      </c>
      <c r="I36" s="175">
        <f>'свод по школам'!J36/'свод по школам'!$C36</f>
        <v>9.7142857142857142E-2</v>
      </c>
      <c r="J36" s="175">
        <f>'свод по школам'!K36/'свод по школам'!$C36</f>
        <v>0.29714285714285715</v>
      </c>
      <c r="K36" s="179">
        <f>'свод по школам'!L36/'свод по школам'!J36</f>
        <v>0.88235294117647056</v>
      </c>
      <c r="L36" s="179">
        <f>'свод по школам'!M36/'свод по школам'!K36</f>
        <v>0.86538461538461542</v>
      </c>
      <c r="M36" s="175">
        <f>'свод по школам'!N36/'свод по школам'!$C36</f>
        <v>0.8571428571428571</v>
      </c>
      <c r="N36" s="175">
        <f>'свод по школам'!O36/'свод по школам'!$C36</f>
        <v>0.15428571428571428</v>
      </c>
      <c r="O36" s="175">
        <f>'свод по школам'!P36/'свод по школам'!$C36</f>
        <v>0.74285714285714288</v>
      </c>
      <c r="P36" s="175">
        <f>'свод по школам'!Q36/'свод по школам'!$C36</f>
        <v>0.52571428571428569</v>
      </c>
      <c r="Q36" s="175">
        <f>'свод по школам'!R36/'свод по школам'!$C36</f>
        <v>0.96</v>
      </c>
      <c r="R36" s="175">
        <f>'свод по школам'!S36/'свод по школам'!$C36</f>
        <v>0.8571428571428571</v>
      </c>
      <c r="S36" s="175">
        <f>'свод по школам'!T36/'свод по школам'!$C36</f>
        <v>0.92</v>
      </c>
      <c r="T36" s="175">
        <f>'свод по школам'!U36/'свод по школам'!$C36</f>
        <v>0.84</v>
      </c>
      <c r="U36" s="175">
        <f>'свод по школам'!V36/'свод по школам'!$C36</f>
        <v>0.94857142857142862</v>
      </c>
      <c r="V36" s="175">
        <f>'свод по школам'!W36/'свод по школам'!$C36</f>
        <v>0.7371428571428571</v>
      </c>
      <c r="W36" s="175">
        <f>'свод по школам'!X36/'свод по школам'!$C36</f>
        <v>0.12571428571428572</v>
      </c>
      <c r="X36" s="175">
        <f>'свод по школам'!Y36/'свод по школам'!$C36</f>
        <v>0.62285714285714289</v>
      </c>
      <c r="Y36" s="175">
        <f>'свод по школам'!Z36/'свод по школам'!$C36</f>
        <v>0.17714285714285713</v>
      </c>
      <c r="Z36" s="175">
        <f>'свод по школам'!AA36/'свод по школам'!$C36</f>
        <v>0.66857142857142859</v>
      </c>
      <c r="AA36" s="175">
        <f>'свод по школам'!AB36/'свод по школам'!$C36</f>
        <v>0.52</v>
      </c>
      <c r="AB36" s="175">
        <f>'свод по школам'!AC36/'свод по школам'!$C36</f>
        <v>0.15428571428571428</v>
      </c>
      <c r="AC36" s="175">
        <f>'свод по школам'!AD36/'свод по школам'!$C36</f>
        <v>0.50857142857142856</v>
      </c>
      <c r="AD36" s="175">
        <f>'свод по школам'!AE36/'свод по школам'!$C36</f>
        <v>0.24571428571428572</v>
      </c>
      <c r="AE36" s="175">
        <f>'свод по школам'!AF36/'свод по школам'!$C36</f>
        <v>0.18285714285714286</v>
      </c>
      <c r="AF36" s="175">
        <f>'свод по школам'!AG36/'свод по школам'!$C36</f>
        <v>0.08</v>
      </c>
      <c r="AG36" s="175">
        <f>'свод по школам'!AH36/'свод по школам'!$C36</f>
        <v>0.4514285714285714</v>
      </c>
    </row>
    <row r="37" spans="1:33" ht="11.25" customHeight="1" x14ac:dyDescent="0.2">
      <c r="A37" s="150" t="s">
        <v>160</v>
      </c>
      <c r="B37" s="174">
        <f>'свод по школам'!C37/'свод по школам'!B37</f>
        <v>0.91588785046728971</v>
      </c>
      <c r="C37" s="175">
        <f>'свод по школам'!D37/'свод по школам'!$B37</f>
        <v>0.47663551401869159</v>
      </c>
      <c r="D37" s="176">
        <f>'свод по школам'!E37/'свод по школам'!$C37</f>
        <v>8.1632653061224483E-2</v>
      </c>
      <c r="E37" s="177">
        <f>'свод по школам'!F37/'свод по школам'!$C37</f>
        <v>9.1836734693877556E-2</v>
      </c>
      <c r="F37" s="177">
        <f>'свод по школам'!G37/'свод по школам'!$C37</f>
        <v>0.82653061224489799</v>
      </c>
      <c r="G37" s="178">
        <f>'свод по школам'!H37/'свод по школам'!$C37</f>
        <v>0.10204081632653061</v>
      </c>
      <c r="H37" s="178">
        <f>'свод по школам'!I37/'свод по школам'!H37</f>
        <v>0.5</v>
      </c>
      <c r="I37" s="175">
        <f>'свод по школам'!J37/'свод по школам'!$C37</f>
        <v>0.1326530612244898</v>
      </c>
      <c r="J37" s="175">
        <f>'свод по школам'!K37/'свод по школам'!$C37</f>
        <v>0.20408163265306123</v>
      </c>
      <c r="K37" s="179">
        <f>'свод по школам'!L37/'свод по школам'!J37</f>
        <v>0.69230769230769229</v>
      </c>
      <c r="L37" s="179">
        <f>'свод по школам'!M37/'свод по школам'!K37</f>
        <v>0.85</v>
      </c>
      <c r="M37" s="175">
        <f>'свод по школам'!N37/'свод по школам'!$C37</f>
        <v>0.89795918367346939</v>
      </c>
      <c r="N37" s="175">
        <f>'свод по школам'!O37/'свод по школам'!$C37</f>
        <v>0.19387755102040816</v>
      </c>
      <c r="O37" s="175">
        <f>'свод по школам'!P37/'свод по школам'!$C37</f>
        <v>0.6428571428571429</v>
      </c>
      <c r="P37" s="175">
        <f>'свод по школам'!Q37/'свод по школам'!$C37</f>
        <v>0.62244897959183676</v>
      </c>
      <c r="Q37" s="175">
        <f>'свод по школам'!R37/'свод по школам'!$C37</f>
        <v>0.84693877551020413</v>
      </c>
      <c r="R37" s="175">
        <f>'свод по школам'!S37/'свод по школам'!$C37</f>
        <v>0.83673469387755106</v>
      </c>
      <c r="S37" s="175">
        <f>'свод по школам'!T37/'свод по школам'!$C37</f>
        <v>0.84693877551020413</v>
      </c>
      <c r="T37" s="175">
        <f>'свод по школам'!U37/'свод по школам'!$C37</f>
        <v>0.70408163265306123</v>
      </c>
      <c r="U37" s="175">
        <f>'свод по школам'!V37/'свод по школам'!$C37</f>
        <v>0.87755102040816324</v>
      </c>
      <c r="V37" s="175">
        <f>'свод по школам'!W37/'свод по школам'!$C37</f>
        <v>0.63265306122448983</v>
      </c>
      <c r="W37" s="175">
        <f>'свод по школам'!X37/'свод по школам'!$C37</f>
        <v>0.27551020408163263</v>
      </c>
      <c r="X37" s="175">
        <f>'свод по школам'!Y37/'свод по школам'!$C37</f>
        <v>0.53061224489795922</v>
      </c>
      <c r="Y37" s="175">
        <f>'свод по школам'!Z37/'свод по школам'!$C37</f>
        <v>0.15306122448979592</v>
      </c>
      <c r="Z37" s="175">
        <f>'свод по школам'!AA37/'свод по школам'!$C37</f>
        <v>0.58163265306122447</v>
      </c>
      <c r="AA37" s="175">
        <f>'свод по школам'!AB37/'свод по школам'!$C37</f>
        <v>0.43877551020408162</v>
      </c>
      <c r="AB37" s="175">
        <f>'свод по школам'!AC37/'свод по школам'!$C37</f>
        <v>0.20408163265306123</v>
      </c>
      <c r="AC37" s="175">
        <f>'свод по школам'!AD37/'свод по школам'!$C37</f>
        <v>0.52040816326530615</v>
      </c>
      <c r="AD37" s="175">
        <f>'свод по школам'!AE37/'свод по школам'!$C37</f>
        <v>0.33673469387755101</v>
      </c>
      <c r="AE37" s="175">
        <f>'свод по школам'!AF37/'свод по школам'!$C37</f>
        <v>0.1326530612244898</v>
      </c>
      <c r="AF37" s="175">
        <f>'свод по школам'!AG37/'свод по школам'!$C37</f>
        <v>0.15306122448979592</v>
      </c>
      <c r="AG37" s="175">
        <f>'свод по школам'!AH37/'свод по школам'!$C37</f>
        <v>9.1836734693877556E-2</v>
      </c>
    </row>
    <row r="38" spans="1:33" ht="11.25" customHeight="1" x14ac:dyDescent="0.2">
      <c r="A38" s="150" t="s">
        <v>162</v>
      </c>
      <c r="B38" s="174">
        <f>'свод по школам'!C38/'свод по школам'!B38</f>
        <v>0.94690265486725667</v>
      </c>
      <c r="C38" s="175">
        <f>'свод по школам'!D38/'свод по школам'!$B38</f>
        <v>0.54867256637168138</v>
      </c>
      <c r="D38" s="176">
        <f>'свод по школам'!E38/'свод по школам'!$C38</f>
        <v>9.3457943925233638E-3</v>
      </c>
      <c r="E38" s="177">
        <f>'свод по школам'!F38/'свод по школам'!$C38</f>
        <v>8.4112149532710276E-2</v>
      </c>
      <c r="F38" s="177">
        <f>'свод по школам'!G38/'свод по школам'!$C38</f>
        <v>0.90654205607476634</v>
      </c>
      <c r="G38" s="178">
        <f>'свод по школам'!H38/'свод по школам'!$C38</f>
        <v>0.13084112149532709</v>
      </c>
      <c r="H38" s="178">
        <f>'свод по школам'!I38/'свод по школам'!H38</f>
        <v>0.8571428571428571</v>
      </c>
      <c r="I38" s="175">
        <f>'свод по школам'!J38/'свод по школам'!$C38</f>
        <v>0.32710280373831774</v>
      </c>
      <c r="J38" s="175">
        <f>'свод по школам'!K38/'свод по школам'!$C38</f>
        <v>0.24299065420560748</v>
      </c>
      <c r="K38" s="179">
        <f>'свод по школам'!L38/'свод по школам'!J38</f>
        <v>0.82857142857142863</v>
      </c>
      <c r="L38" s="179">
        <f>'свод по школам'!M38/'свод по школам'!K38</f>
        <v>0.84615384615384615</v>
      </c>
      <c r="M38" s="175">
        <f>'свод по школам'!N38/'свод по школам'!$C38</f>
        <v>0.91588785046728971</v>
      </c>
      <c r="N38" s="175">
        <f>'свод по школам'!O38/'свод по школам'!$C38</f>
        <v>0.28037383177570091</v>
      </c>
      <c r="O38" s="175">
        <f>'свод по школам'!P38/'свод по школам'!$C38</f>
        <v>0.58878504672897192</v>
      </c>
      <c r="P38" s="175">
        <f>'свод по школам'!Q38/'свод по школам'!$C38</f>
        <v>0.47663551401869159</v>
      </c>
      <c r="Q38" s="175">
        <f>'свод по школам'!R38/'свод по школам'!$C38</f>
        <v>0.91588785046728971</v>
      </c>
      <c r="R38" s="175">
        <f>'свод по школам'!S38/'свод по школам'!$C38</f>
        <v>0.84112149532710279</v>
      </c>
      <c r="S38" s="175">
        <f>'свод по школам'!T38/'свод по школам'!$C38</f>
        <v>0.95327102803738317</v>
      </c>
      <c r="T38" s="175">
        <f>'свод по школам'!U38/'свод по школам'!$C38</f>
        <v>0.85981308411214952</v>
      </c>
      <c r="U38" s="175">
        <f>'свод по школам'!V38/'свод по школам'!$C38</f>
        <v>0.94392523364485981</v>
      </c>
      <c r="V38" s="175">
        <f>'свод по школам'!W38/'свод по школам'!$C38</f>
        <v>0.86915887850467288</v>
      </c>
      <c r="W38" s="175">
        <f>'свод по школам'!X38/'свод по школам'!$C38</f>
        <v>0.28971962616822428</v>
      </c>
      <c r="X38" s="175">
        <f>'свод по школам'!Y38/'свод по школам'!$C38</f>
        <v>0.58878504672897192</v>
      </c>
      <c r="Y38" s="175">
        <f>'свод по школам'!Z38/'свод по школам'!$C38</f>
        <v>6.5420560747663545E-2</v>
      </c>
      <c r="Z38" s="175">
        <f>'свод по школам'!AA38/'свод по школам'!$C38</f>
        <v>0.79439252336448596</v>
      </c>
      <c r="AA38" s="175">
        <f>'свод по школам'!AB38/'свод по школам'!$C38</f>
        <v>0.48598130841121495</v>
      </c>
      <c r="AB38" s="175">
        <f>'свод по школам'!AC38/'свод по школам'!$C38</f>
        <v>0.27102803738317754</v>
      </c>
      <c r="AC38" s="175">
        <f>'свод по школам'!AD38/'свод по школам'!$C38</f>
        <v>0.60747663551401865</v>
      </c>
      <c r="AD38" s="175">
        <f>'свод по школам'!AE38/'свод по школам'!$C38</f>
        <v>0.28971962616822428</v>
      </c>
      <c r="AE38" s="175">
        <f>'свод по школам'!AF38/'свод по школам'!$C38</f>
        <v>0.17757009345794392</v>
      </c>
      <c r="AF38" s="175">
        <f>'свод по школам'!AG38/'свод по школам'!$C38</f>
        <v>0.34579439252336447</v>
      </c>
      <c r="AG38" s="175">
        <f>'свод по школам'!AH38/'свод по школам'!$C38</f>
        <v>0.26168224299065418</v>
      </c>
    </row>
    <row r="39" spans="1:33" ht="11.25" customHeight="1" x14ac:dyDescent="0.2">
      <c r="A39" s="150" t="s">
        <v>163</v>
      </c>
      <c r="B39" s="174">
        <f>'свод по школам'!C39/'свод по школам'!B39</f>
        <v>0.88405797101449279</v>
      </c>
      <c r="C39" s="175">
        <f>'свод по школам'!D39/'свод по школам'!$B39</f>
        <v>0.55072463768115942</v>
      </c>
      <c r="D39" s="176">
        <f>'свод по школам'!E39/'свод по школам'!$C39</f>
        <v>4.9180327868852458E-2</v>
      </c>
      <c r="E39" s="177">
        <f>'свод по школам'!F39/'свод по школам'!$C39</f>
        <v>0.1721311475409836</v>
      </c>
      <c r="F39" s="177">
        <f>'свод по школам'!G39/'свод по школам'!$C39</f>
        <v>0.77868852459016391</v>
      </c>
      <c r="G39" s="178">
        <f>'свод по школам'!H39/'свод по школам'!$C39</f>
        <v>0.15573770491803279</v>
      </c>
      <c r="H39" s="178">
        <f>'свод по школам'!I39/'свод по школам'!H39</f>
        <v>0.89473684210526316</v>
      </c>
      <c r="I39" s="175">
        <f>'свод по школам'!J39/'свод по школам'!$C39</f>
        <v>0.13934426229508196</v>
      </c>
      <c r="J39" s="175">
        <f>'свод по школам'!K39/'свод по школам'!$C39</f>
        <v>0.19672131147540983</v>
      </c>
      <c r="K39" s="179">
        <f>'свод по школам'!L39/'свод по школам'!J39</f>
        <v>0.70588235294117652</v>
      </c>
      <c r="L39" s="179">
        <f>'свод по школам'!M39/'свод по школам'!K39</f>
        <v>1</v>
      </c>
      <c r="M39" s="175">
        <f>'свод по школам'!N39/'свод по школам'!$C39</f>
        <v>0.92622950819672134</v>
      </c>
      <c r="N39" s="175">
        <f>'свод по школам'!O39/'свод по школам'!$C39</f>
        <v>0.27049180327868855</v>
      </c>
      <c r="O39" s="175">
        <f>'свод по школам'!P39/'свод по школам'!$C39</f>
        <v>0.64754098360655743</v>
      </c>
      <c r="P39" s="175">
        <f>'свод по школам'!Q39/'свод по школам'!$C39</f>
        <v>0.67213114754098358</v>
      </c>
      <c r="Q39" s="175">
        <f>'свод по школам'!R39/'свод по школам'!$C39</f>
        <v>0.93442622950819676</v>
      </c>
      <c r="R39" s="175">
        <f>'свод по школам'!S39/'свод по школам'!$C39</f>
        <v>0.67213114754098358</v>
      </c>
      <c r="S39" s="175">
        <f>'свод по школам'!T39/'свод по школам'!$C39</f>
        <v>0.85245901639344257</v>
      </c>
      <c r="T39" s="175">
        <f>'свод по школам'!U39/'свод по школам'!$C39</f>
        <v>0.73770491803278693</v>
      </c>
      <c r="U39" s="175">
        <f>'свод по школам'!V39/'свод по школам'!$C39</f>
        <v>0.88524590163934425</v>
      </c>
      <c r="V39" s="175">
        <f>'свод по школам'!W39/'свод по школам'!$C39</f>
        <v>0.72131147540983609</v>
      </c>
      <c r="W39" s="175">
        <f>'свод по школам'!X39/'свод по школам'!$C39</f>
        <v>0.18032786885245902</v>
      </c>
      <c r="X39" s="175">
        <f>'свод по школам'!Y39/'свод по школам'!$C39</f>
        <v>0.66393442622950816</v>
      </c>
      <c r="Y39" s="175">
        <f>'свод по школам'!Z39/'свод по школам'!$C39</f>
        <v>4.0983606557377046E-2</v>
      </c>
      <c r="Z39" s="175">
        <f>'свод по школам'!AA39/'свод по школам'!$C39</f>
        <v>0.71311475409836067</v>
      </c>
      <c r="AA39" s="175">
        <f>'свод по школам'!AB39/'свод по школам'!$C39</f>
        <v>0.22950819672131148</v>
      </c>
      <c r="AB39" s="175">
        <f>'свод по школам'!AC39/'свод по школам'!$C39</f>
        <v>0.31967213114754101</v>
      </c>
      <c r="AC39" s="175">
        <f>'свод по школам'!AD39/'свод по школам'!$C39</f>
        <v>0.4344262295081967</v>
      </c>
      <c r="AD39" s="175">
        <f>'свод по школам'!AE39/'свод по школам'!$C39</f>
        <v>0.19672131147540983</v>
      </c>
      <c r="AE39" s="175">
        <f>'свод по школам'!AF39/'свод по школам'!$C39</f>
        <v>0.23770491803278687</v>
      </c>
      <c r="AF39" s="175">
        <f>'свод по школам'!AG39/'свод по школам'!$C39</f>
        <v>0.13934426229508196</v>
      </c>
      <c r="AG39" s="175">
        <f>'свод по школам'!AH39/'свод по школам'!$C39</f>
        <v>0.23770491803278687</v>
      </c>
    </row>
    <row r="40" spans="1:33" ht="11.25" customHeight="1" x14ac:dyDescent="0.2">
      <c r="A40" s="150" t="s">
        <v>169</v>
      </c>
      <c r="B40" s="174">
        <f>'свод по школам'!C40/'свод по школам'!B40</f>
        <v>0.9051094890510949</v>
      </c>
      <c r="C40" s="175">
        <f>'свод по школам'!D40/'свод по школам'!$B40</f>
        <v>0.61313868613138689</v>
      </c>
      <c r="D40" s="176">
        <f>'свод по школам'!E40/'свод по школам'!$C40</f>
        <v>2.4193548387096774E-2</v>
      </c>
      <c r="E40" s="177">
        <f>'свод по школам'!F40/'свод по школам'!$C40</f>
        <v>0.15322580645161291</v>
      </c>
      <c r="F40" s="177">
        <f>'свод по школам'!G40/'свод по школам'!$C40</f>
        <v>0.82258064516129037</v>
      </c>
      <c r="G40" s="178">
        <f>'свод по школам'!H40/'свод по школам'!$C40</f>
        <v>8.8709677419354843E-2</v>
      </c>
      <c r="H40" s="178">
        <f>'свод по школам'!I40/'свод по школам'!H40</f>
        <v>0.72727272727272729</v>
      </c>
      <c r="I40" s="175">
        <f>'свод по школам'!J40/'свод по школам'!$C40</f>
        <v>0.29838709677419356</v>
      </c>
      <c r="J40" s="175">
        <f>'свод по школам'!K40/'свод по школам'!$C40</f>
        <v>0</v>
      </c>
      <c r="K40" s="179">
        <f>'свод по школам'!L40/'свод по школам'!J40</f>
        <v>0.91891891891891897</v>
      </c>
      <c r="L40" s="179"/>
      <c r="M40" s="175">
        <f>'свод по школам'!N40/'свод по школам'!$C40</f>
        <v>0.92741935483870963</v>
      </c>
      <c r="N40" s="193">
        <f>'свод по школам'!O40/'свод по школам'!$C40</f>
        <v>0.33064516129032256</v>
      </c>
      <c r="O40" s="193">
        <f>'свод по школам'!P40/'свод по школам'!$C40</f>
        <v>0.63709677419354838</v>
      </c>
      <c r="P40" s="175">
        <f>'свод по школам'!Q40/'свод по школам'!$C40</f>
        <v>0.70161290322580649</v>
      </c>
      <c r="Q40" s="175">
        <f>'свод по школам'!R40/'свод по школам'!$C40</f>
        <v>0.91935483870967738</v>
      </c>
      <c r="R40" s="175">
        <f>'свод по школам'!S40/'свод по школам'!$C40</f>
        <v>0.74193548387096775</v>
      </c>
      <c r="S40" s="175">
        <f>'свод по школам'!T40/'свод по школам'!$C40</f>
        <v>0.89516129032258063</v>
      </c>
      <c r="T40" s="175">
        <f>'свод по школам'!U40/'свод по школам'!$C40</f>
        <v>0.87903225806451613</v>
      </c>
      <c r="U40" s="175">
        <f>'свод по школам'!V40/'свод по школам'!$C40</f>
        <v>0.95161290322580649</v>
      </c>
      <c r="V40" s="175">
        <f>'свод по школам'!W40/'свод по школам'!$C40</f>
        <v>0.77419354838709675</v>
      </c>
      <c r="W40" s="175">
        <f>'свод по школам'!X40/'свод по школам'!$C40</f>
        <v>0.22580645161290322</v>
      </c>
      <c r="X40" s="175">
        <f>'свод по школам'!Y40/'свод по школам'!$C40</f>
        <v>0.43548387096774194</v>
      </c>
      <c r="Y40" s="175">
        <f>'свод по школам'!Z40/'свод по школам'!$C40</f>
        <v>0.2661290322580645</v>
      </c>
      <c r="Z40" s="175">
        <f>'свод по школам'!AA40/'свод по школам'!$C40</f>
        <v>0.45967741935483869</v>
      </c>
      <c r="AA40" s="175">
        <f>'свод по школам'!AB40/'свод по школам'!$C40</f>
        <v>0.33064516129032256</v>
      </c>
      <c r="AB40" s="175">
        <f>'свод по школам'!AC40/'свод по школам'!$C40</f>
        <v>0.14516129032258066</v>
      </c>
      <c r="AC40" s="175">
        <f>'свод по школам'!AD40/'свод по школам'!$C40</f>
        <v>0.38709677419354838</v>
      </c>
      <c r="AD40" s="175">
        <f>'свод по школам'!AE40/'свод по школам'!$C40</f>
        <v>0.29032258064516131</v>
      </c>
      <c r="AE40" s="175">
        <f>'свод по школам'!AF40/'свод по школам'!$C40</f>
        <v>3.2258064516129031E-2</v>
      </c>
      <c r="AF40" s="175">
        <f>'свод по школам'!AG40/'свод по школам'!$C40</f>
        <v>8.0645161290322578E-3</v>
      </c>
      <c r="AG40" s="175">
        <f>'свод по школам'!AH40/'свод по школам'!$C40</f>
        <v>0.20161290322580644</v>
      </c>
    </row>
    <row r="41" spans="1:33" ht="11.25" customHeight="1" x14ac:dyDescent="0.2">
      <c r="A41" s="150" t="s">
        <v>164</v>
      </c>
      <c r="B41" s="174">
        <f>'свод по школам'!C41/'свод по школам'!B41</f>
        <v>0.90220048899755501</v>
      </c>
      <c r="C41" s="175">
        <f>'свод по школам'!D41/'свод по школам'!$B41</f>
        <v>0.5965770171149144</v>
      </c>
      <c r="D41" s="176">
        <f>'свод по школам'!E41/'свод по школам'!$C41</f>
        <v>1.8970189701897018E-2</v>
      </c>
      <c r="E41" s="177">
        <f>'свод по школам'!F41/'свод по школам'!$C41</f>
        <v>3.7940379403794036E-2</v>
      </c>
      <c r="F41" s="177">
        <f>'свод по школам'!G41/'свод по школам'!$C41</f>
        <v>0.94308943089430897</v>
      </c>
      <c r="G41" s="178">
        <f>'свод по школам'!H41/'свод по школам'!$C41</f>
        <v>0.14363143631436315</v>
      </c>
      <c r="H41" s="178">
        <f>'свод по школам'!I41/'свод по школам'!H41</f>
        <v>0.86792452830188682</v>
      </c>
      <c r="I41" s="175">
        <f>'свод по школам'!J41/'свод по школам'!$C41</f>
        <v>0.25745257452574527</v>
      </c>
      <c r="J41" s="175">
        <f>'свод по школам'!K41/'свод по школам'!$C41</f>
        <v>7.8590785907859076E-2</v>
      </c>
      <c r="K41" s="179">
        <f>'свод по школам'!L41/'свод по школам'!J41</f>
        <v>0.93684210526315792</v>
      </c>
      <c r="L41" s="179">
        <f>'свод по школам'!M41/'свод по школам'!K41</f>
        <v>0.93103448275862066</v>
      </c>
      <c r="M41" s="175">
        <f>'свод по школам'!N41/'свод по школам'!$C41</f>
        <v>0.948509485094851</v>
      </c>
      <c r="N41" s="175">
        <f>'свод по школам'!O41/'свод по школам'!$C41</f>
        <v>0.22222222222222221</v>
      </c>
      <c r="O41" s="175">
        <f>'свод по школам'!P41/'свод по школам'!$C41</f>
        <v>0.7289972899728997</v>
      </c>
      <c r="P41" s="175">
        <f>'свод по школам'!Q41/'свод по школам'!$C41</f>
        <v>0.90514905149051494</v>
      </c>
      <c r="Q41" s="175">
        <f>'свод по школам'!R41/'свод по школам'!$C41</f>
        <v>0.96747967479674801</v>
      </c>
      <c r="R41" s="175">
        <f>'свод по школам'!S41/'свод по школам'!$C41</f>
        <v>0.92953929539295388</v>
      </c>
      <c r="S41" s="175">
        <f>'свод по школам'!T41/'свод по школам'!$C41</f>
        <v>0.91869918699186992</v>
      </c>
      <c r="T41" s="175">
        <f>'свод по школам'!U41/'свод по школам'!$C41</f>
        <v>0.85094850948509482</v>
      </c>
      <c r="U41" s="175">
        <f>'свод по школам'!V41/'свод по школам'!$C41</f>
        <v>0.90785907859078596</v>
      </c>
      <c r="V41" s="175">
        <f>'свод по школам'!W41/'свод по школам'!$C41</f>
        <v>0.92682926829268297</v>
      </c>
      <c r="W41" s="175">
        <f>'свод по школам'!X41/'свод по школам'!$C41</f>
        <v>0.26016260162601629</v>
      </c>
      <c r="X41" s="175">
        <f>'свод по школам'!Y41/'свод по школам'!$C41</f>
        <v>0.62872628726287261</v>
      </c>
      <c r="Y41" s="175">
        <f>'свод по школам'!Z41/'свод по школам'!$C41</f>
        <v>0.1951219512195122</v>
      </c>
      <c r="Z41" s="175">
        <f>'свод по школам'!AA41/'свод по школам'!$C41</f>
        <v>0.7127371273712737</v>
      </c>
      <c r="AA41" s="175">
        <f>'свод по школам'!AB41/'свод по школам'!$C41</f>
        <v>0.5582655826558266</v>
      </c>
      <c r="AB41" s="175">
        <f>'свод по школам'!AC41/'свод по школам'!$C41</f>
        <v>0.30081300813008133</v>
      </c>
      <c r="AC41" s="175">
        <f>'свод по школам'!AD41/'свод по школам'!$C41</f>
        <v>0.7289972899728997</v>
      </c>
      <c r="AD41" s="175">
        <f>'свод по школам'!AE41/'свод по школам'!$C41</f>
        <v>0.36043360433604338</v>
      </c>
      <c r="AE41" s="175">
        <f>'свод по школам'!AF41/'свод по школам'!$C41</f>
        <v>0.28455284552845528</v>
      </c>
      <c r="AF41" s="175">
        <f>'свод по школам'!AG41/'свод по школам'!$C41</f>
        <v>0.17073170731707318</v>
      </c>
      <c r="AG41" s="175">
        <f>'свод по школам'!AH41/'свод по школам'!$C41</f>
        <v>0.48780487804878048</v>
      </c>
    </row>
    <row r="42" spans="1:33" ht="11.25" customHeight="1" x14ac:dyDescent="0.2">
      <c r="A42" s="150" t="s">
        <v>167</v>
      </c>
      <c r="B42" s="174">
        <f>'свод по школам'!C42/'свод по школам'!B42</f>
        <v>0.90635451505016718</v>
      </c>
      <c r="C42" s="175">
        <f>'свод по школам'!D42/'свод по школам'!$B42</f>
        <v>0.7023411371237458</v>
      </c>
      <c r="D42" s="176">
        <f>'свод по школам'!E42/'свод по школам'!$C42</f>
        <v>4.0590405904059039E-2</v>
      </c>
      <c r="E42" s="177">
        <f>'свод по школам'!F42/'свод по школам'!$C42</f>
        <v>0.15867158671586715</v>
      </c>
      <c r="F42" s="177">
        <f>'свод по школам'!G42/'свод по школам'!$C42</f>
        <v>0.80073800738007384</v>
      </c>
      <c r="G42" s="178">
        <f>'свод по школам'!H42/'свод по школам'!$C42</f>
        <v>0.12546125461254612</v>
      </c>
      <c r="H42" s="178">
        <f>'свод по школам'!I42/'свод по школам'!H42</f>
        <v>0.94117647058823528</v>
      </c>
      <c r="I42" s="175">
        <f>'свод по школам'!J42/'свод по школам'!$C42</f>
        <v>0.12546125461254612</v>
      </c>
      <c r="J42" s="175">
        <f>'свод по школам'!K42/'свод по школам'!$C42</f>
        <v>0.15129151291512916</v>
      </c>
      <c r="K42" s="179">
        <f>'свод по школам'!L42/'свод по школам'!J42</f>
        <v>1.2058823529411764</v>
      </c>
      <c r="L42" s="179">
        <f>'свод по школам'!M42/'свод по школам'!K42</f>
        <v>0.78048780487804881</v>
      </c>
      <c r="M42" s="175">
        <f>'свод по школам'!N42/'свод по школам'!$C42</f>
        <v>0.83763837638376382</v>
      </c>
      <c r="N42" s="175">
        <f>'свод по школам'!O42/'свод по школам'!$C42</f>
        <v>0.23616236162361623</v>
      </c>
      <c r="O42" s="175">
        <f>'свод по школам'!P42/'свод по школам'!$C42</f>
        <v>0.59409594095940954</v>
      </c>
      <c r="P42" s="175">
        <f>'свод по школам'!Q42/'свод по школам'!$C42</f>
        <v>0.73431734317343178</v>
      </c>
      <c r="Q42" s="175">
        <f>'свод по школам'!R42/'свод по школам'!$C42</f>
        <v>0.84132841328413288</v>
      </c>
      <c r="R42" s="175">
        <f>'свод по школам'!S42/'свод по школам'!$C42</f>
        <v>0.67527675276752763</v>
      </c>
      <c r="S42" s="175">
        <f>'свод по школам'!T42/'свод по школам'!$C42</f>
        <v>0.85977859778597787</v>
      </c>
      <c r="T42" s="175">
        <f>'свод по школам'!U42/'свод по школам'!$C42</f>
        <v>0.7859778597785978</v>
      </c>
      <c r="U42" s="175">
        <f>'свод по школам'!V42/'свод по школам'!$C42</f>
        <v>0.88560885608856088</v>
      </c>
      <c r="V42" s="175">
        <f>'свод по школам'!W42/'свод по школам'!$C42</f>
        <v>0.90036900369003692</v>
      </c>
      <c r="W42" s="175">
        <f>'свод по школам'!X42/'свод по школам'!$C42</f>
        <v>0.27306273062730629</v>
      </c>
      <c r="X42" s="175">
        <f>'свод по школам'!Y42/'свод по школам'!$C42</f>
        <v>0.55719557195571956</v>
      </c>
      <c r="Y42" s="175">
        <f>'свод по школам'!Z42/'свод по школам'!$C42</f>
        <v>0.18450184501845018</v>
      </c>
      <c r="Z42" s="175">
        <f>'свод по школам'!AA42/'свод по школам'!$C42</f>
        <v>0.61254612546125464</v>
      </c>
      <c r="AA42" s="175">
        <f>'свод по школам'!AB42/'свод по школам'!$C42</f>
        <v>0.4059040590405904</v>
      </c>
      <c r="AB42" s="175">
        <f>'свод по школам'!AC42/'свод по школам'!$C42</f>
        <v>0.34686346863468637</v>
      </c>
      <c r="AC42" s="175">
        <f>'свод по школам'!AD42/'свод по школам'!$C42</f>
        <v>0.60147601476014756</v>
      </c>
      <c r="AD42" s="175">
        <f>'свод по школам'!AE42/'свод по школам'!$C42</f>
        <v>0.31365313653136534</v>
      </c>
      <c r="AE42" s="175">
        <f>'свод по школам'!AF42/'свод по школам'!$C42</f>
        <v>0.28413284132841327</v>
      </c>
      <c r="AF42" s="175">
        <f>'свод по школам'!AG42/'свод по школам'!$C42</f>
        <v>0.18081180811808117</v>
      </c>
      <c r="AG42" s="175">
        <f>'свод по школам'!AH42/'свод по школам'!$C42</f>
        <v>0.32841328413284132</v>
      </c>
    </row>
    <row r="43" spans="1:33" ht="11.25" customHeight="1" x14ac:dyDescent="0.2">
      <c r="A43" s="150" t="s">
        <v>168</v>
      </c>
      <c r="B43" s="174">
        <f>'свод по школам'!C43/'свод по школам'!B43</f>
        <v>0.8867924528301887</v>
      </c>
      <c r="C43" s="175">
        <f>'свод по школам'!D43/'свод по школам'!$B43</f>
        <v>0.58490566037735847</v>
      </c>
      <c r="D43" s="176">
        <f>'свод по школам'!E43/'свод по школам'!$C43</f>
        <v>2.1276595744680851E-2</v>
      </c>
      <c r="E43" s="177">
        <f>'свод по школам'!F43/'свод по школам'!$C43</f>
        <v>0.10638297872340426</v>
      </c>
      <c r="F43" s="177">
        <f>'свод по школам'!G43/'свод по школам'!$C43</f>
        <v>0.87234042553191493</v>
      </c>
      <c r="G43" s="178">
        <f>'свод по школам'!H43/'свод по школам'!$C43</f>
        <v>0.14893617021276595</v>
      </c>
      <c r="H43" s="178">
        <f>'свод по школам'!I43/'свод по школам'!H43</f>
        <v>1</v>
      </c>
      <c r="I43" s="175">
        <f>'свод по школам'!J43/'свод по школам'!$C43</f>
        <v>0.1702127659574468</v>
      </c>
      <c r="J43" s="175">
        <f>'свод по школам'!K43/'свод по школам'!$C43</f>
        <v>2.1276595744680851E-2</v>
      </c>
      <c r="K43" s="179">
        <f>'свод по школам'!L43/'свод по школам'!J43</f>
        <v>0.875</v>
      </c>
      <c r="L43" s="179">
        <f>'свод по школам'!M43/'свод по школам'!K43</f>
        <v>1</v>
      </c>
      <c r="M43" s="175">
        <f>'свод по школам'!N43/'свод по школам'!$C43</f>
        <v>0.85106382978723405</v>
      </c>
      <c r="N43" s="175">
        <f>'свод по школам'!O43/'свод по школам'!$C43</f>
        <v>0.23404255319148937</v>
      </c>
      <c r="O43" s="175">
        <f>'свод по школам'!P43/'свод по школам'!$C43</f>
        <v>0.5957446808510638</v>
      </c>
      <c r="P43" s="175">
        <f>'свод по школам'!Q43/'свод по школам'!$C43</f>
        <v>0.36170212765957449</v>
      </c>
      <c r="Q43" s="175">
        <f>'свод по школам'!R43/'свод по школам'!$C43</f>
        <v>0.91489361702127658</v>
      </c>
      <c r="R43" s="175">
        <f>'свод по школам'!S43/'свод по школам'!$C43</f>
        <v>0.7021276595744681</v>
      </c>
      <c r="S43" s="175">
        <f>'свод по школам'!T43/'свод по школам'!$C43</f>
        <v>1</v>
      </c>
      <c r="T43" s="175">
        <f>'свод по школам'!U43/'свод по школам'!$C43</f>
        <v>0.85106382978723405</v>
      </c>
      <c r="U43" s="175">
        <f>'свод по школам'!V43/'свод по школам'!$C43</f>
        <v>0.97872340425531912</v>
      </c>
      <c r="V43" s="175">
        <f>'свод по школам'!W43/'свод по школам'!$C43</f>
        <v>0.78723404255319152</v>
      </c>
      <c r="W43" s="175">
        <f>'свод по школам'!X43/'свод по школам'!$C43</f>
        <v>0.21276595744680851</v>
      </c>
      <c r="X43" s="175">
        <f>'свод по школам'!Y43/'свод по школам'!$C43</f>
        <v>0.68085106382978722</v>
      </c>
      <c r="Y43" s="175">
        <f>'свод по школам'!Z43/'свод по школам'!$C43</f>
        <v>4.2553191489361701E-2</v>
      </c>
      <c r="Z43" s="175">
        <f>'свод по школам'!AA43/'свод по школам'!$C43</f>
        <v>0.74468085106382975</v>
      </c>
      <c r="AA43" s="175">
        <f>'свод по школам'!AB43/'свод по школам'!$C43</f>
        <v>0.53191489361702127</v>
      </c>
      <c r="AB43" s="175">
        <f>'свод по школам'!AC43/'свод по школам'!$C43</f>
        <v>0.25531914893617019</v>
      </c>
      <c r="AC43" s="175">
        <f>'свод по школам'!AD43/'свод по школам'!$C43</f>
        <v>0.27659574468085107</v>
      </c>
      <c r="AD43" s="175">
        <f>'свод по школам'!AE43/'свод по школам'!$C43</f>
        <v>0.1702127659574468</v>
      </c>
      <c r="AE43" s="175">
        <f>'свод по школам'!AF43/'свод по школам'!$C43</f>
        <v>8.5106382978723402E-2</v>
      </c>
      <c r="AF43" s="175">
        <f>'свод по школам'!AG43/'свод по школам'!$C43</f>
        <v>0.1702127659574468</v>
      </c>
      <c r="AG43" s="175">
        <f>'свод по школам'!AH43/'свод по школам'!$C43</f>
        <v>0.1702127659574468</v>
      </c>
    </row>
    <row r="44" spans="1:33" ht="11.25" customHeight="1" x14ac:dyDescent="0.2">
      <c r="A44" s="167" t="s">
        <v>119</v>
      </c>
      <c r="B44" s="180">
        <f>'свод по школам'!C44/'свод по школам'!B44</f>
        <v>0.92392807745504846</v>
      </c>
      <c r="C44" s="180">
        <f>'свод по школам'!D44/'свод по школам'!$B44</f>
        <v>0.65145228215767637</v>
      </c>
      <c r="D44" s="180">
        <f>'свод по школам'!E44/'свод по школам'!$C44</f>
        <v>4.1916167664670656E-2</v>
      </c>
      <c r="E44" s="180">
        <f>'свод по школам'!F44/'свод по школам'!$C44</f>
        <v>0.125</v>
      </c>
      <c r="F44" s="180">
        <f>'свод по школам'!G44/'свод по школам'!$C44</f>
        <v>0.83308383233532934</v>
      </c>
      <c r="G44" s="180">
        <f>'свод по школам'!H44/'свод по школам'!$C44</f>
        <v>0.13572854291417166</v>
      </c>
      <c r="H44" s="180">
        <f>'свод по школам'!I44/'свод по школам'!H44</f>
        <v>0.87132352941176472</v>
      </c>
      <c r="I44" s="180">
        <f>'свод по школам'!J44/'свод по школам'!$C44</f>
        <v>0.16841317365269462</v>
      </c>
      <c r="J44" s="180">
        <f>'свод по школам'!K44/'свод по школам'!$C44</f>
        <v>0.15693612774451099</v>
      </c>
      <c r="K44" s="180">
        <f>'свод по школам'!L44/'свод по школам'!J44</f>
        <v>0.80296296296296299</v>
      </c>
      <c r="L44" s="180">
        <f>'свод по школам'!M44/'свод по школам'!K44</f>
        <v>0.88076311605723367</v>
      </c>
      <c r="M44" s="180">
        <f>'свод по школам'!N44/'свод по школам'!$C44</f>
        <v>0.88298403193612773</v>
      </c>
      <c r="N44" s="180">
        <f>'свод по школам'!O44/'свод по школам'!$C44</f>
        <v>0.24201596806387227</v>
      </c>
      <c r="O44" s="180">
        <f>'свод по школам'!P44/'свод по школам'!$C44</f>
        <v>0.6402195608782435</v>
      </c>
      <c r="P44" s="180">
        <f>'свод по школам'!Q44/'свод по школам'!$C44</f>
        <v>0.61976047904191611</v>
      </c>
      <c r="Q44" s="180">
        <f>'свод по школам'!R44/'свод по школам'!$C44</f>
        <v>0.88747504990019965</v>
      </c>
      <c r="R44" s="180">
        <f>'свод по школам'!S44/'свод по школам'!$C44</f>
        <v>0.73028942115768458</v>
      </c>
      <c r="S44" s="180">
        <f>'свод по школам'!T44/'свод по школам'!$C44</f>
        <v>0.88448103792415167</v>
      </c>
      <c r="T44" s="180">
        <f>'свод по школам'!U44/'свод по школам'!$C44</f>
        <v>0.79191616766467066</v>
      </c>
      <c r="U44" s="180">
        <f>'свод по школам'!V44/'свод по школам'!$C44</f>
        <v>0.90019960079840322</v>
      </c>
      <c r="V44" s="180">
        <f>'свод по школам'!W44/'свод по школам'!$C44</f>
        <v>0.78193612774451093</v>
      </c>
      <c r="W44" s="180">
        <f>'свод по школам'!X44/'свод по школам'!$C44</f>
        <v>0.23478043912175647</v>
      </c>
      <c r="X44" s="180">
        <f>'свод по школам'!Y44/'свод по школам'!$C44</f>
        <v>0.57035928143712578</v>
      </c>
      <c r="Y44" s="180">
        <f>'свод по школам'!Z44/'свод по школам'!$C44</f>
        <v>0.18438123752495009</v>
      </c>
      <c r="Z44" s="180">
        <f>'свод по школам'!AA44/'свод по школам'!$C44</f>
        <v>0.58458083832335328</v>
      </c>
      <c r="AA44" s="180">
        <f>'свод по школам'!AB44/'свод по школам'!$C44</f>
        <v>0.3897205588822355</v>
      </c>
      <c r="AB44" s="180">
        <f>'свод по школам'!AC44/'свод по школам'!$C44</f>
        <v>0.26721556886227543</v>
      </c>
      <c r="AC44" s="180">
        <f>'свод по школам'!AD44/'свод по школам'!$C44</f>
        <v>0.54540918163672658</v>
      </c>
      <c r="AD44" s="180">
        <f>'свод по школам'!AE44/'свод по школам'!$C44</f>
        <v>0.29016966067864269</v>
      </c>
      <c r="AE44" s="180">
        <f>'свод по школам'!AF44/'свод по школам'!$C44</f>
        <v>0.18662674650698602</v>
      </c>
      <c r="AF44" s="180">
        <f>'свод по школам'!AG44/'свод по школам'!$C44</f>
        <v>0.12649700598802396</v>
      </c>
      <c r="AG44" s="180">
        <f>'свод по школам'!AH44/'свод по школам'!$C44</f>
        <v>0.32385229540918165</v>
      </c>
    </row>
    <row r="45" spans="1:33" ht="11.25" customHeight="1" x14ac:dyDescent="0.2">
      <c r="A45" s="168" t="s">
        <v>120</v>
      </c>
      <c r="B45" s="181">
        <f>'свод по школам'!C45/'свод по школам'!B45</f>
        <v>0.92668621700879761</v>
      </c>
      <c r="C45" s="181">
        <f>'свод по школам'!D45/'свод по школам'!$B45</f>
        <v>0.8973607038123167</v>
      </c>
      <c r="D45" s="181">
        <f>'свод по школам'!E45/'свод по школам'!$C45</f>
        <v>3.1645569620253164E-3</v>
      </c>
      <c r="E45" s="181">
        <f>'свод по школам'!F45/'свод по школам'!$C45</f>
        <v>4.746835443037975E-2</v>
      </c>
      <c r="F45" s="181">
        <f>'свод по школам'!G45/'свод по школам'!$C45</f>
        <v>0.94936708860759489</v>
      </c>
      <c r="G45" s="181">
        <f>'свод по школам'!H45/'свод по школам'!$C45</f>
        <v>1.2658227848101266E-2</v>
      </c>
      <c r="H45" s="181">
        <f>'свод по школам'!I45/'свод по школам'!H45</f>
        <v>1</v>
      </c>
      <c r="I45" s="181">
        <f>'свод по школам'!J45/'свод по школам'!$C45</f>
        <v>6.0126582278481014E-2</v>
      </c>
      <c r="J45" s="181">
        <f>'свод по школам'!K45/'свод по школам'!$C45</f>
        <v>5.0632911392405063E-2</v>
      </c>
      <c r="K45" s="181">
        <f>'свод по школам'!L45/'свод по школам'!J45</f>
        <v>0.78947368421052633</v>
      </c>
      <c r="L45" s="181">
        <f>'свод по школам'!M45/'свод по школам'!K45</f>
        <v>0.8125</v>
      </c>
      <c r="M45" s="181">
        <f>'свод по школам'!N45/'свод по школам'!$C45</f>
        <v>0.93670886075949367</v>
      </c>
      <c r="N45" s="181">
        <f>'свод по школам'!O45/'свод по школам'!$C45</f>
        <v>0.20569620253164558</v>
      </c>
      <c r="O45" s="181">
        <f>'свод по школам'!P45/'свод по школам'!$C45</f>
        <v>0.69620253164556967</v>
      </c>
      <c r="P45" s="181">
        <f>'свод по школам'!Q45/'свод по школам'!$C45</f>
        <v>0.52848101265822789</v>
      </c>
      <c r="Q45" s="181">
        <f>'свод по школам'!R45/'свод по школам'!$C45</f>
        <v>0.86708860759493667</v>
      </c>
      <c r="R45" s="181">
        <f>'свод по школам'!S45/'свод по школам'!$C45</f>
        <v>0.67721518987341767</v>
      </c>
      <c r="S45" s="181">
        <f>'свод по школам'!T45/'свод по школам'!$C45</f>
        <v>0.96518987341772156</v>
      </c>
      <c r="T45" s="181">
        <f>'свод по школам'!U45/'свод по школам'!$C45</f>
        <v>0.810126582278481</v>
      </c>
      <c r="U45" s="181">
        <f>'свод по школам'!V45/'свод по школам'!$C45</f>
        <v>0.94620253164556967</v>
      </c>
      <c r="V45" s="181">
        <f>'свод по школам'!W45/'свод по школам'!$C45</f>
        <v>0.75632911392405067</v>
      </c>
      <c r="W45" s="181">
        <f>'свод по школам'!X45/'свод по школам'!$C45</f>
        <v>0.21835443037974683</v>
      </c>
      <c r="X45" s="181">
        <f>'свод по школам'!Y45/'свод по школам'!$C45</f>
        <v>0.60443037974683544</v>
      </c>
      <c r="Y45" s="181">
        <f>'свод по школам'!Z45/'свод по школам'!$C45</f>
        <v>0.19620253164556961</v>
      </c>
      <c r="Z45" s="181">
        <f>'свод по школам'!AA45/'свод по школам'!$C45</f>
        <v>0.44303797468354428</v>
      </c>
      <c r="AA45" s="181">
        <f>'свод по школам'!AB45/'свод по школам'!$C45</f>
        <v>0.43354430379746833</v>
      </c>
      <c r="AB45" s="181">
        <f>'свод по школам'!AC45/'свод по школам'!$C45</f>
        <v>0.28164556962025317</v>
      </c>
      <c r="AC45" s="181">
        <f>'свод по школам'!AD45/'свод по школам'!$C45</f>
        <v>0.65822784810126578</v>
      </c>
      <c r="AD45" s="181">
        <f>'свод по школам'!AE45/'свод по школам'!$C45</f>
        <v>0.439873417721519</v>
      </c>
      <c r="AE45" s="181">
        <f>'свод по школам'!AF45/'свод по школам'!$C45</f>
        <v>0.21835443037974683</v>
      </c>
      <c r="AF45" s="181">
        <f>'свод по школам'!AG45/'свод по школам'!$C45</f>
        <v>0.12974683544303797</v>
      </c>
      <c r="AG45" s="181">
        <f>'свод по школам'!AH45/'свод по школам'!$C45</f>
        <v>0.66772151898734178</v>
      </c>
    </row>
    <row r="46" spans="1:33" ht="11.25" customHeight="1" x14ac:dyDescent="0.2">
      <c r="A46" s="169" t="s">
        <v>121</v>
      </c>
      <c r="B46" s="174">
        <f>'свод по школам'!C46/'свод по школам'!B46</f>
        <v>0.9850746268656716</v>
      </c>
      <c r="C46" s="174">
        <f>'свод по школам'!D46/'свод по школам'!$B46</f>
        <v>0.88557213930348255</v>
      </c>
      <c r="D46" s="174">
        <f>'свод по школам'!E46/'свод по школам'!$C46</f>
        <v>5.0505050505050509E-3</v>
      </c>
      <c r="E46" s="174">
        <f>'свод по школам'!F46/'свод по школам'!$C46</f>
        <v>1.0101010101010102E-2</v>
      </c>
      <c r="F46" s="174">
        <f>'свод по школам'!G46/'свод по школам'!$C46</f>
        <v>0.98484848484848486</v>
      </c>
      <c r="G46" s="174">
        <f>'свод по школам'!H46/'свод по школам'!$C46</f>
        <v>6.0606060606060608E-2</v>
      </c>
      <c r="H46" s="174">
        <f>'свод по школам'!I46/'свод по школам'!H46</f>
        <v>1</v>
      </c>
      <c r="I46" s="174">
        <f>'свод по школам'!J46/'свод по школам'!$C46</f>
        <v>0.13131313131313133</v>
      </c>
      <c r="J46" s="174">
        <f>'свод по школам'!K46/'свод по школам'!$C46</f>
        <v>0.13636363636363635</v>
      </c>
      <c r="K46" s="174">
        <f>'свод по школам'!L46/'свод по школам'!J46</f>
        <v>0.84615384615384615</v>
      </c>
      <c r="L46" s="174">
        <f>'свод по школам'!M46/'свод по школам'!K46</f>
        <v>0.92592592592592593</v>
      </c>
      <c r="M46" s="174">
        <f>'свод по школам'!N46/'свод по школам'!$C46</f>
        <v>0.99494949494949492</v>
      </c>
      <c r="N46" s="174">
        <f>'свод по школам'!O46/'свод по школам'!$C46</f>
        <v>0.23737373737373738</v>
      </c>
      <c r="O46" s="174">
        <f>'свод по школам'!P46/'свод по школам'!$C46</f>
        <v>0.65656565656565657</v>
      </c>
      <c r="P46" s="174">
        <f>'свод по школам'!Q46/'свод по школам'!$C46</f>
        <v>0.71212121212121215</v>
      </c>
      <c r="Q46" s="174">
        <f>'свод по школам'!R46/'свод по школам'!$C46</f>
        <v>0.93939393939393945</v>
      </c>
      <c r="R46" s="174">
        <f>'свод по школам'!S46/'свод по школам'!$C46</f>
        <v>0.86363636363636365</v>
      </c>
      <c r="S46" s="174">
        <f>'свод по школам'!T46/'свод по школам'!$C46</f>
        <v>0.92929292929292928</v>
      </c>
      <c r="T46" s="174">
        <f>'свод по школам'!U46/'свод по школам'!$C46</f>
        <v>0.91919191919191923</v>
      </c>
      <c r="U46" s="174">
        <f>'свод по школам'!V46/'свод по школам'!$C46</f>
        <v>0.92929292929292928</v>
      </c>
      <c r="V46" s="174">
        <f>'свод по школам'!W46/'свод по школам'!$C46</f>
        <v>0.93434343434343436</v>
      </c>
      <c r="W46" s="174">
        <f>'свод по школам'!X46/'свод по школам'!$C46</f>
        <v>0.25757575757575757</v>
      </c>
      <c r="X46" s="174">
        <f>'свод по школам'!Y46/'свод по школам'!$C46</f>
        <v>0.68181818181818177</v>
      </c>
      <c r="Y46" s="174">
        <f>'свод по школам'!Z46/'свод по школам'!$C46</f>
        <v>0.12626262626262627</v>
      </c>
      <c r="Z46" s="174">
        <f>'свод по школам'!AA46/'свод по школам'!$C46</f>
        <v>0.76767676767676762</v>
      </c>
      <c r="AA46" s="174">
        <f>'свод по школам'!AB46/'свод по школам'!$C46</f>
        <v>0.26767676767676768</v>
      </c>
      <c r="AB46" s="174">
        <f>'свод по школам'!AC46/'свод по школам'!$C46</f>
        <v>0.5</v>
      </c>
      <c r="AC46" s="174">
        <f>'свод по школам'!AD46/'свод по школам'!$C46</f>
        <v>0.70202020202020199</v>
      </c>
      <c r="AD46" s="174">
        <f>'свод по школам'!AE46/'свод по школам'!$C46</f>
        <v>0.26767676767676768</v>
      </c>
      <c r="AE46" s="174">
        <f>'свод по школам'!AF46/'свод по школам'!$C46</f>
        <v>0.41414141414141414</v>
      </c>
      <c r="AF46" s="174">
        <f>'свод по школам'!AG46/'свод по школам'!$C46</f>
        <v>0.21717171717171718</v>
      </c>
      <c r="AG46" s="174">
        <f>'свод по школам'!AH46/'свод по школам'!$C46</f>
        <v>0.43434343434343436</v>
      </c>
    </row>
    <row r="47" spans="1:33" ht="11.25" customHeight="1" x14ac:dyDescent="0.2">
      <c r="A47" s="170" t="s">
        <v>122</v>
      </c>
      <c r="B47" s="179">
        <f>'свод по школам'!C47/'свод по школам'!B47</f>
        <v>0.92303745510518209</v>
      </c>
      <c r="C47" s="179">
        <f>'свод по школам'!D47/'свод по школам'!$B47</f>
        <v>0.60543868650590049</v>
      </c>
      <c r="D47" s="179">
        <f>'свод по школам'!E47/'свод по школам'!$C47</f>
        <v>6.6147859922178989E-2</v>
      </c>
      <c r="E47" s="179">
        <f>'свод по школам'!F47/'свод по школам'!$C47</f>
        <v>0.16064480266814898</v>
      </c>
      <c r="F47" s="179">
        <f>'свод по школам'!G47/'свод по школам'!$C47</f>
        <v>0.77320733740967207</v>
      </c>
      <c r="G47" s="179">
        <f>'свод по школам'!H47/'свод по школам'!$C47</f>
        <v>0.18232351306281266</v>
      </c>
      <c r="H47" s="179">
        <f>'свод по школам'!I47/'свод по школам'!H47</f>
        <v>0.86585365853658536</v>
      </c>
      <c r="I47" s="179">
        <f>'свод по школам'!J47/'свод по школам'!$C47</f>
        <v>0.16453585325180656</v>
      </c>
      <c r="J47" s="179">
        <f>'свод по школам'!K47/'свод по школам'!$C47</f>
        <v>0.17454141189549749</v>
      </c>
      <c r="K47" s="179">
        <f>'свод по школам'!L47/'свод по школам'!J47</f>
        <v>0.67229729729729726</v>
      </c>
      <c r="L47" s="179">
        <f>'свод по школам'!M47/'свод по школам'!K47</f>
        <v>0.86305732484076436</v>
      </c>
      <c r="M47" s="179">
        <f>'свод по школам'!N47/'свод по школам'!$C47</f>
        <v>0.85102834908282377</v>
      </c>
      <c r="N47" s="179">
        <f>'свод по школам'!O47/'свод по школам'!$C47</f>
        <v>0.24513618677042801</v>
      </c>
      <c r="O47" s="179">
        <f>'свод по школам'!P47/'свод по школам'!$C47</f>
        <v>0.61867704280155644</v>
      </c>
      <c r="P47" s="179">
        <f>'свод по школам'!Q47/'свод по школам'!$C47</f>
        <v>0.58421345191773211</v>
      </c>
      <c r="Q47" s="179">
        <f>'свод по школам'!R47/'свод по школам'!$C47</f>
        <v>0.86659255141745417</v>
      </c>
      <c r="R47" s="179">
        <f>'свод по школам'!S47/'свод по школам'!$C47</f>
        <v>0.67759866592551421</v>
      </c>
      <c r="S47" s="179">
        <f>'свод по школам'!T47/'свод по школам'!$C47</f>
        <v>0.85214007782101164</v>
      </c>
      <c r="T47" s="179">
        <f>'свод по школам'!U47/'свод по школам'!$C47</f>
        <v>0.75041689827682045</v>
      </c>
      <c r="U47" s="179">
        <f>'свод по школам'!V47/'свод по школам'!$C47</f>
        <v>0.87715397443023901</v>
      </c>
      <c r="V47" s="179">
        <f>'свод по школам'!W47/'свод по школам'!$C47</f>
        <v>0.73874374652584773</v>
      </c>
      <c r="W47" s="179">
        <f>'свод по школам'!X47/'свод по школам'!$C47</f>
        <v>0.24847137298499167</v>
      </c>
      <c r="X47" s="179">
        <f>'свод по школам'!Y47/'свод по школам'!$C47</f>
        <v>0.52195664257921071</v>
      </c>
      <c r="Y47" s="179">
        <f>'свод по школам'!Z47/'свод по школам'!$C47</f>
        <v>0.21734296831573097</v>
      </c>
      <c r="Z47" s="179">
        <f>'свод по школам'!AA47/'свод по школам'!$C47</f>
        <v>0.50806003335186212</v>
      </c>
      <c r="AA47" s="179">
        <f>'свод по школам'!AB47/'свод по школам'!$C47</f>
        <v>0.3507504168982768</v>
      </c>
      <c r="AB47" s="179">
        <f>'свод по школам'!AC47/'свод по школам'!$C47</f>
        <v>0.2273485269594219</v>
      </c>
      <c r="AC47" s="179">
        <f>'свод по школам'!AD47/'свод по школам'!$C47</f>
        <v>0.48860478043357419</v>
      </c>
      <c r="AD47" s="179">
        <f>'свод по школам'!AE47/'свод по школам'!$C47</f>
        <v>0.26014452473596444</v>
      </c>
      <c r="AE47" s="179">
        <f>'свод по школам'!AF47/'свод по школам'!$C47</f>
        <v>0.1311839911061701</v>
      </c>
      <c r="AF47" s="179">
        <f>'свод по школам'!AG47/'свод по школам'!$C47</f>
        <v>0.10116731517509728</v>
      </c>
      <c r="AG47" s="179">
        <f>'свод по школам'!AH47/'свод по школам'!$C47</f>
        <v>0.24291272929405225</v>
      </c>
    </row>
    <row r="48" spans="1:33" ht="11.25" customHeight="1" x14ac:dyDescent="0.2">
      <c r="A48" s="171" t="s">
        <v>123</v>
      </c>
      <c r="B48" s="182">
        <f>'свод по школам'!C48/'свод по школам'!B48</f>
        <v>0.91126943005181349</v>
      </c>
      <c r="C48" s="182">
        <f>'свод по школам'!D48/'свод по школам'!$B48</f>
        <v>0.62111398963730569</v>
      </c>
      <c r="D48" s="182">
        <f>'свод по школам'!E48/'свод по школам'!$C48</f>
        <v>2.9850746268656716E-2</v>
      </c>
      <c r="E48" s="182">
        <f>'свод по школам'!F48/'свод по школам'!$C48</f>
        <v>0.12295664534470505</v>
      </c>
      <c r="F48" s="182">
        <f>'свод по школам'!G48/'свод по школам'!$C48</f>
        <v>0.84719260838663824</v>
      </c>
      <c r="G48" s="182">
        <f>'свод по школам'!H48/'свод по школам'!$C48</f>
        <v>0.12011371712864251</v>
      </c>
      <c r="H48" s="182">
        <f>'свод по школам'!I48/'свод по школам'!H48</f>
        <v>0.85207100591715978</v>
      </c>
      <c r="I48" s="182">
        <f>'свод по школам'!J48/'свод по школам'!$C48</f>
        <v>0.20184790334044064</v>
      </c>
      <c r="J48" s="182">
        <f>'свод по школам'!K48/'свод по школам'!$C48</f>
        <v>0.14925373134328357</v>
      </c>
      <c r="K48" s="182">
        <f>'свод по школам'!L48/'свод по школам'!J48</f>
        <v>0.9119718309859155</v>
      </c>
      <c r="L48" s="182">
        <f>'свод по школам'!M48/'свод по школам'!K48</f>
        <v>0.87619047619047619</v>
      </c>
      <c r="M48" s="182">
        <f>'свод по школам'!N48/'свод по школам'!$C48</f>
        <v>0.89907604832977972</v>
      </c>
      <c r="N48" s="182">
        <f>'свод по школам'!O48/'свод по школам'!$C48</f>
        <v>0.24022743425728502</v>
      </c>
      <c r="O48" s="182">
        <f>'свод по школам'!P48/'свод по школам'!$C48</f>
        <v>0.65316275764036957</v>
      </c>
      <c r="P48" s="182">
        <f>'свод по школам'!Q48/'свод по школам'!$C48</f>
        <v>0.68656716417910446</v>
      </c>
      <c r="Q48" s="182">
        <f>'свод по школам'!R48/'свод по школам'!$C48</f>
        <v>0.91329068941009239</v>
      </c>
      <c r="R48" s="182">
        <f>'свод по школам'!S48/'свод по школам'!$C48</f>
        <v>0.79957356076759056</v>
      </c>
      <c r="S48" s="182">
        <f>'свод по школам'!T48/'свод по школам'!$C48</f>
        <v>0.89694385216773276</v>
      </c>
      <c r="T48" s="182">
        <f>'свод по школам'!U48/'свод по школам'!$C48</f>
        <v>0.8159203980099502</v>
      </c>
      <c r="U48" s="182">
        <f>'свод по школам'!V48/'свод по школам'!$C48</f>
        <v>0.91044776119402981</v>
      </c>
      <c r="V48" s="182">
        <f>'свод по школам'!W48/'свод по школам'!$C48</f>
        <v>0.81805259417199716</v>
      </c>
      <c r="W48" s="182">
        <f>'свод по школам'!X48/'свод по школам'!$C48</f>
        <v>0.22743425728500355</v>
      </c>
      <c r="X48" s="182">
        <f>'свод по школам'!Y48/'свод по школам'!$C48</f>
        <v>0.58351101634683722</v>
      </c>
      <c r="Y48" s="182">
        <f>'свод по школам'!Z48/'свод по школам'!$C48</f>
        <v>0.16488983653162759</v>
      </c>
      <c r="Z48" s="182">
        <f>'свод по школам'!AA48/'свод по школам'!$C48</f>
        <v>0.65742714996446339</v>
      </c>
      <c r="AA48" s="182">
        <f>'свод по школам'!AB48/'свод по школам'!$C48</f>
        <v>0.4513148542999289</v>
      </c>
      <c r="AB48" s="182">
        <f>'свод по школам'!AC48/'свод по школам'!$C48</f>
        <v>0.2537313432835821</v>
      </c>
      <c r="AC48" s="182">
        <f>'свод по школам'!AD48/'свод по школам'!$C48</f>
        <v>0.55934612651030557</v>
      </c>
      <c r="AD48" s="182">
        <f>'свод по школам'!AE48/'свод по школам'!$C48</f>
        <v>0.29068941009239518</v>
      </c>
      <c r="AE48" s="182">
        <f>'свод по школам'!AF48/'свод по школам'!$C48</f>
        <v>0.2125088841506752</v>
      </c>
      <c r="AF48" s="182">
        <f>'свод по школам'!AG48/'свод по школам'!$C48</f>
        <v>0.15351812366737741</v>
      </c>
      <c r="AG48" s="182">
        <f>'свод по школам'!AH48/'свод по школам'!$C48</f>
        <v>0.3383084577114428</v>
      </c>
    </row>
    <row r="49" spans="1:33" x14ac:dyDescent="0.2">
      <c r="A49" s="189" t="s">
        <v>176</v>
      </c>
      <c r="B49" s="191">
        <f>'свод по школам'!C49/'свод по школам'!B49</f>
        <v>0.95049504950495045</v>
      </c>
      <c r="C49" s="191">
        <f>'свод по школам'!D49/'свод по школам'!$B49</f>
        <v>0.66996699669966997</v>
      </c>
      <c r="D49" s="191">
        <f>'свод по школам'!E49/'свод по школам'!$C49</f>
        <v>1.7361111111111112E-2</v>
      </c>
      <c r="E49" s="191">
        <f>'свод по школам'!F49/'свод по школам'!$C49</f>
        <v>7.6388888888888895E-2</v>
      </c>
      <c r="F49" s="191">
        <f>'свод по школам'!G49/'свод по школам'!$C49</f>
        <v>0.90625</v>
      </c>
      <c r="G49" s="191">
        <f>'свод по школам'!H49/'свод по школам'!$C49</f>
        <v>0.1076388888888889</v>
      </c>
      <c r="H49" s="191">
        <f>'свод по школам'!I49/'свод по школам'!H49</f>
        <v>0.967741935483871</v>
      </c>
      <c r="I49" s="191">
        <f>'свод по школам'!J49/'свод по школам'!$C49</f>
        <v>0.1736111111111111</v>
      </c>
      <c r="J49" s="191">
        <f>'свод по школам'!K49/'свод по школам'!$C49</f>
        <v>0.21527777777777779</v>
      </c>
      <c r="K49" s="191">
        <f>'свод по школам'!L49/'свод по школам'!J49</f>
        <v>0.94</v>
      </c>
      <c r="L49" s="191">
        <f>'свод по школам'!M49/'свод по школам'!K49</f>
        <v>0.9838709677419355</v>
      </c>
      <c r="M49" s="191">
        <f>'свод по школам'!N49/'свод по школам'!$C49</f>
        <v>0.86805555555555558</v>
      </c>
      <c r="N49" s="191">
        <f>'свод по школам'!O49/'свод по школам'!$C49</f>
        <v>0.27430555555555558</v>
      </c>
      <c r="O49" s="191">
        <f>'свод по школам'!P49/'свод по школам'!$C49</f>
        <v>0.63888888888888884</v>
      </c>
      <c r="P49" s="191">
        <f>'свод по школам'!Q49/'свод по школам'!$C49</f>
        <v>0.55208333333333337</v>
      </c>
      <c r="Q49" s="191">
        <f>'свод по школам'!R49/'свод по школам'!$C49</f>
        <v>0.87847222222222221</v>
      </c>
      <c r="R49" s="191">
        <f>'свод по школам'!S49/'свод по школам'!$C49</f>
        <v>0.6875</v>
      </c>
      <c r="S49" s="191">
        <f>'свод по школам'!T49/'свод по школам'!$C49</f>
        <v>0.90625</v>
      </c>
      <c r="T49" s="191">
        <f>'свод по школам'!U49/'свод по школам'!$C49</f>
        <v>0.82638888888888884</v>
      </c>
      <c r="U49" s="191">
        <f>'свод по школам'!V49/'свод по школам'!$C49</f>
        <v>0.92361111111111116</v>
      </c>
      <c r="V49" s="191">
        <f>'свод по школам'!W49/'свод по школам'!$C49</f>
        <v>0.79861111111111116</v>
      </c>
      <c r="W49" s="191">
        <f>'свод по школам'!X49/'свод по школам'!$C49</f>
        <v>0.1875</v>
      </c>
      <c r="X49" s="191">
        <f>'свод по школам'!Y49/'свод по школам'!$C49</f>
        <v>0.69444444444444442</v>
      </c>
      <c r="Y49" s="191">
        <f>'свод по школам'!Z49/'свод по школам'!$C49</f>
        <v>0.10069444444444445</v>
      </c>
      <c r="Z49" s="191">
        <f>'свод по школам'!AA49/'свод по школам'!$C49</f>
        <v>0.73611111111111116</v>
      </c>
      <c r="AA49" s="191">
        <f>'свод по школам'!AB49/'свод по школам'!$C49</f>
        <v>0.36805555555555558</v>
      </c>
      <c r="AB49" s="191">
        <f>'свод по школам'!AC49/'свод по школам'!$C49</f>
        <v>0.40625</v>
      </c>
      <c r="AC49" s="191">
        <f>'свод по школам'!AD49/'свод по школам'!$C49</f>
        <v>0.60069444444444442</v>
      </c>
      <c r="AD49" s="191">
        <f>'свод по школам'!AE49/'свод по школам'!$C49</f>
        <v>0.3263888888888889</v>
      </c>
      <c r="AE49" s="191">
        <f>'свод по школам'!AF49/'свод по школам'!$C49</f>
        <v>0.21527777777777779</v>
      </c>
      <c r="AF49" s="191">
        <f>'свод по школам'!AG49/'свод по школам'!$C49</f>
        <v>8.6805555555555552E-2</v>
      </c>
      <c r="AG49" s="191">
        <f>'свод по школам'!AH49/'свод по школам'!$C49</f>
        <v>0.30555555555555558</v>
      </c>
    </row>
  </sheetData>
  <mergeCells count="21">
    <mergeCell ref="V2:AG2"/>
    <mergeCell ref="AF3:AG3"/>
    <mergeCell ref="F3:F4"/>
    <mergeCell ref="G3:G4"/>
    <mergeCell ref="H3:H4"/>
    <mergeCell ref="I3:J3"/>
    <mergeCell ref="K3:L3"/>
    <mergeCell ref="M3:M4"/>
    <mergeCell ref="N3:O3"/>
    <mergeCell ref="W3:X3"/>
    <mergeCell ref="Y3:Z3"/>
    <mergeCell ref="AA3:AB3"/>
    <mergeCell ref="AD3:AE3"/>
    <mergeCell ref="B2:L2"/>
    <mergeCell ref="S2:U2"/>
    <mergeCell ref="A2:A4"/>
    <mergeCell ref="N2:R2"/>
    <mergeCell ref="E3:E4"/>
    <mergeCell ref="B3:B4"/>
    <mergeCell ref="C3:C4"/>
    <mergeCell ref="D3:D4"/>
  </mergeCells>
  <pageMargins left="0.23622047244094491" right="0.23622047244094491" top="0.19685039370078741" bottom="0.23622047244094491" header="0.31496062992125984" footer="0.2362204724409449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 школам</vt:lpstr>
      <vt:lpstr>свод по школам</vt:lpstr>
      <vt:lpstr>по школам в %</vt:lpstr>
      <vt:lpstr>Лист3</vt:lpstr>
      <vt:lpstr>'по школам в %'!Заголовки_для_печати</vt:lpstr>
      <vt:lpstr>'свод по школам'!Заголовки_для_печати</vt:lpstr>
    </vt:vector>
  </TitlesOfParts>
  <Company>МОУ ДО Центр развития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Олеся Брюхович</cp:lastModifiedBy>
  <cp:lastPrinted>2013-06-04T04:00:21Z</cp:lastPrinted>
  <dcterms:created xsi:type="dcterms:W3CDTF">2013-04-02T08:08:07Z</dcterms:created>
  <dcterms:modified xsi:type="dcterms:W3CDTF">2013-06-06T10:27:24Z</dcterms:modified>
</cp:coreProperties>
</file>