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КПК " sheetId="1" r:id="rId1"/>
    <sheet name="Субвенции + внебюджет" sheetId="2" r:id="rId2"/>
  </sheets>
  <definedNames>
    <definedName name="_xlnm._FilterDatabase" localSheetId="1" hidden="1">'Субвенции + внебюджет'!$A$3:$CX$36</definedName>
    <definedName name="_xlnm.Print_Titles" localSheetId="1">'Субвенции + внебюджет'!$C:$C,'Субвенции + внебюджет'!$2:$2</definedName>
  </definedNames>
  <calcPr fullCalcOnLoad="1"/>
</workbook>
</file>

<file path=xl/sharedStrings.xml><?xml version="1.0" encoding="utf-8"?>
<sst xmlns="http://schemas.openxmlformats.org/spreadsheetml/2006/main" count="386" uniqueCount="223">
  <si>
    <t>Информация по КПК педагогических работников ОО в 2018 году</t>
  </si>
  <si>
    <t>Образовательная организация</t>
  </si>
  <si>
    <t>Численность педагогического состава</t>
  </si>
  <si>
    <t>Государственное задание</t>
  </si>
  <si>
    <t>ИТОГО по гос.заданию</t>
  </si>
  <si>
    <t>АСУПК  АУ ДПО "Институт развития образования"</t>
  </si>
  <si>
    <t>ИТОГО по ИРО</t>
  </si>
  <si>
    <t xml:space="preserve">Субвенция образовательной организации </t>
  </si>
  <si>
    <t>Средства образовательных организаций (субвенция)</t>
  </si>
  <si>
    <t>ИТОГО по Субвенци</t>
  </si>
  <si>
    <t>Итого кол-во человек</t>
  </si>
  <si>
    <t>Процент от общего числа</t>
  </si>
  <si>
    <t>Внебюджетные средства организации</t>
  </si>
  <si>
    <t>Итог по внебюджету</t>
  </si>
  <si>
    <t>Итог</t>
  </si>
  <si>
    <t>Фактическое количество педагогических работников, планирующих прохождение КПК</t>
  </si>
  <si>
    <t>математика</t>
  </si>
  <si>
    <t>физика</t>
  </si>
  <si>
    <t>химия</t>
  </si>
  <si>
    <t>русский язык</t>
  </si>
  <si>
    <t>обществознание</t>
  </si>
  <si>
    <t>36 ч.</t>
  </si>
  <si>
    <t>72 ч.</t>
  </si>
  <si>
    <t>БУ  "СурГПУ"</t>
  </si>
  <si>
    <t>БУ ВО "СурГУ"</t>
  </si>
  <si>
    <t>Другие</t>
  </si>
  <si>
    <t>Соответствие занимаемой должности 
(кол-во чел.)</t>
  </si>
  <si>
    <t xml:space="preserve"> Высшая категория (кол-во чел.)</t>
  </si>
  <si>
    <t>Первая категория (кол-во чел.)</t>
  </si>
  <si>
    <t>Не  имеют категории (кол-во чел.)</t>
  </si>
  <si>
    <t>Соответствие занимаемой должности (кол-во чел.)</t>
  </si>
  <si>
    <t>Подготовка председателей, заместителей председателей и членов региональных предметных комиссий по проверке выполнения заданий с развернутым ответом экзаменационных работ по программам среднего общего образования</t>
  </si>
  <si>
    <t>Подготовка председателей, заместителей председателей и членов региональных предметных комиссий по проверке выполнения заданий с развернутым ответом экзаменационных работ по программам основного общего образования</t>
  </si>
  <si>
    <t>Интерпретация и использование результатов оценочных процедур в управлении качеством подготовки обучающихся (для методистов, заместителей руководителей)</t>
  </si>
  <si>
    <t>Интерпретация и использование результатов оценочных процедур в управлении качеством образовательной деятельности (для руководителей)</t>
  </si>
  <si>
    <t>Учет результатов мониторинговых исследований и оценки качества подготовки обучающихся в педагогической деятельности (для учителей - предметников)</t>
  </si>
  <si>
    <t>Методика преподавания шахмат для школьников и дошкольников с использованием интернет - технологий</t>
  </si>
  <si>
    <t>Современные подходы и технологии в оказании психолого – 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</si>
  <si>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Современные образовательные технологии как средства достижения метапредметных результатов обучающихся в соответствии с требованием ФГОС</t>
  </si>
  <si>
    <t>Содержание и методика преподавания курса финансовой грамотности различными категориям обучающихся</t>
  </si>
  <si>
    <t>Психолого-педагогические технологии организации образовательной деятельности в школах-интернатах</t>
  </si>
  <si>
    <t xml:space="preserve">Проектирование образовательного процесса для достижения предметных, метапредметных и личностных результатов по интегрированному курсу «Югра-мое наследие» </t>
  </si>
  <si>
    <t>Особенности реализации программы духовно-нравственного воспитания «Социокультурные истоки»</t>
  </si>
  <si>
    <t>Образовательные и реабилитационные методики работы с детьми, имеющими особенности развития</t>
  </si>
  <si>
    <t>Психолого-педагогические технологии организации инклюзивного образования детей с ограниченными возможностями здоровья</t>
  </si>
  <si>
    <t>Организация образовательного процесса в условиях реализации ФГОС обучающихся с ограниченными возможностями здоровья</t>
  </si>
  <si>
    <t>КПК для руководителей хоровых коллективов</t>
  </si>
  <si>
    <t>КПК для руководителей оркестров</t>
  </si>
  <si>
    <t>КПК для заместителей руководителей по ВВВР</t>
  </si>
  <si>
    <t xml:space="preserve">Другие и хзам по ВВР (вместе) </t>
  </si>
  <si>
    <t>ДОиМП ХМАО-Югры</t>
  </si>
  <si>
    <t>АУ "ИРО"</t>
  </si>
  <si>
    <t>БУ "СКРК им.А.С. Знаменского"</t>
  </si>
  <si>
    <t>ИТОГО</t>
  </si>
  <si>
    <t>«Детский оздорови-тельный отдых в современных усло-виях: нормативно-правовые, организа-ционные, методиче-ские аспекты»</t>
  </si>
  <si>
    <t>«Методика подго-товки к ОГЭ по рус¬скому языку (устная часть): теория и практика»</t>
  </si>
  <si>
    <t>Внебюджетные средства</t>
  </si>
  <si>
    <t>Средства педагога</t>
  </si>
  <si>
    <t>МБОУ гимназия № 2</t>
  </si>
  <si>
    <t>МБОУ гимназия им. Ф.К. Салманова</t>
  </si>
  <si>
    <t>МБОУ лицей № 1</t>
  </si>
  <si>
    <t>МБОУ СЕНЛ</t>
  </si>
  <si>
    <t>МБОУ лицей № 3</t>
  </si>
  <si>
    <t>МБОУ лицей им. г.-м. Хисматулина В.И.</t>
  </si>
  <si>
    <t xml:space="preserve">МБОУ СОШ № 1 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</si>
  <si>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</si>
  <si>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</si>
  <si>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</si>
  <si>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</si>
  <si>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</si>
  <si>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 им. Сибирцева А.Н.</t>
  </si>
  <si>
    <t>МБОУ СШ № 9</t>
  </si>
  <si>
    <t>МБОУ СОШ № 10 с УИОП</t>
  </si>
  <si>
    <t>МБОУ СШ № 12</t>
  </si>
  <si>
    <t>МБОУ СОШ № 13</t>
  </si>
  <si>
    <t>МБОУ СОШ № 15</t>
  </si>
  <si>
    <t>МБОУ СОШ № 18 им. В.Я Алексеева</t>
  </si>
  <si>
    <t>МБОУ СОШ № 19</t>
  </si>
  <si>
    <t>МБОУ СОШ № 20</t>
  </si>
  <si>
    <t>МБОУ СОШ № 22 им.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</si>
  <si>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</si>
  <si>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</si>
  <si>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</si>
  <si>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</si>
  <si>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</si>
  <si>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МБОУСШ № 31</t>
  </si>
  <si>
    <t>МБОУ СОШ № 32</t>
  </si>
  <si>
    <t>МБОУ СОШ № 38</t>
  </si>
  <si>
    <t>МБОУ СОШ № 44</t>
  </si>
  <si>
    <t>МБОУ СОШ № 45</t>
  </si>
  <si>
    <t>МБОУ СОШ № 46 с УИОП</t>
  </si>
  <si>
    <t>МБВ(с)ОУ О(с)ОШ № 1</t>
  </si>
  <si>
    <t>МБОУ НШ «Прогимназия»</t>
  </si>
  <si>
    <t>МБОУ НШ № 30</t>
  </si>
  <si>
    <t>МБОУ НШ № 37</t>
  </si>
  <si>
    <t>МБОУ НШ № 42</t>
  </si>
  <si>
    <t>МБОУ НШ «Перспектива»</t>
  </si>
  <si>
    <t>МБДОУ № 3 "Эрудит"</t>
  </si>
  <si>
    <t>МБДОУ № 4 "Умка"</t>
  </si>
  <si>
    <t>МБДОУ № 6 "Василек"</t>
  </si>
  <si>
    <t>МБДОУ № 7 "Буровичок"</t>
  </si>
  <si>
    <t>МБДОУ № 8 "Огонек"</t>
  </si>
  <si>
    <t>МБДОУ № 9 "Метелица"</t>
  </si>
  <si>
    <t>МБДОУ № 14 "Брусничка"</t>
  </si>
  <si>
    <t>МБДОУ № 15 "Серебряное копытце"</t>
  </si>
  <si>
    <t>МБДОУ № 17 "Белочка"</t>
  </si>
  <si>
    <t>МБДОУ № 18 "Мишутка"</t>
  </si>
  <si>
    <t>МБДОУ № 20 "Югорка"</t>
  </si>
  <si>
    <t xml:space="preserve">МБДОУ № 21 Светлячок </t>
  </si>
  <si>
    <t>МБДОУ № 22 Сказка</t>
  </si>
  <si>
    <t>МБДОУ № 23 "Золотой ключик"</t>
  </si>
  <si>
    <t>МБДОУ № 24 "Космос"</t>
  </si>
  <si>
    <t>МБДОУ № 25 "Родничок"</t>
  </si>
  <si>
    <t>МБДОУ № 26 "Золотая рыбка"</t>
  </si>
  <si>
    <t>МБДОУ № 27 "Микки-Маус"</t>
  </si>
  <si>
    <t>МБДОУ № 28 "Калинка"</t>
  </si>
  <si>
    <t>МБДОУ № 29 "Журавушка"</t>
  </si>
  <si>
    <t>МБДОУ № 30 "Семицветик"</t>
  </si>
  <si>
    <t>МБДОУ № 31 "Снегирек"</t>
  </si>
  <si>
    <t>МБДОУ № 33 "Аленький цветочек"</t>
  </si>
  <si>
    <t>МБДОУ № 34 "Березка"</t>
  </si>
  <si>
    <t>МБДОУ № 36 "Яблонька"</t>
  </si>
  <si>
    <t>МБДОУ № 37 "Колокольчик"</t>
  </si>
  <si>
    <t>МБДОУ № 38 "Зоренька"</t>
  </si>
  <si>
    <t>МБДОУ № 39 "Белоснежка"</t>
  </si>
  <si>
    <t>МБДОУ № 40 "Снегурочка"</t>
  </si>
  <si>
    <t>МБДОУ № 41 "Рябинушка"</t>
  </si>
  <si>
    <t>МБДОУ № 43 "Лесная сказка"</t>
  </si>
  <si>
    <t>МБДОУ № 45 "Волчок"</t>
  </si>
  <si>
    <t>МБДОУ № 44 "Сибирячок"</t>
  </si>
  <si>
    <t>МБДОУ № 47 "Гусельки"</t>
  </si>
  <si>
    <t xml:space="preserve"> </t>
  </si>
  <si>
    <t>МБДОУ № 48 "Росток"</t>
  </si>
  <si>
    <t>МБДОУ № 56 "Искорка"</t>
  </si>
  <si>
    <t>МБДОУ № 61 "Лель"</t>
  </si>
  <si>
    <t>МБДОУ № 63 "Катюша"</t>
  </si>
  <si>
    <t>МБДОУ № 65 "Фестивальный"</t>
  </si>
  <si>
    <t>МБДОУ № 70 "Голубок"</t>
  </si>
  <si>
    <t>МБДОУ № 71 "Дельфин"</t>
  </si>
  <si>
    <t>МБДОУ № 74 "Филиппок"</t>
  </si>
  <si>
    <t>МБДОУ № 75 "Лебедушка"</t>
  </si>
  <si>
    <t>МБДОУ № 76 "Капелька"</t>
  </si>
  <si>
    <t>МБДОУ № 77 "Бусинка"</t>
  </si>
  <si>
    <t>МБДОУ № 78 "Ивушка"</t>
  </si>
  <si>
    <t>МБДОУ № 79 "Садко"</t>
  </si>
  <si>
    <t>МБДОУ № 81 "Мальвина"</t>
  </si>
  <si>
    <t>МБДОУ № 83 "Утиное гнездышко"</t>
  </si>
  <si>
    <t>МБДОУ № 84 "Одуванчик"</t>
  </si>
  <si>
    <t>МБДОУ № 89 "Крепыш"</t>
  </si>
  <si>
    <t>МБДОУ № 92 "Веснушка"</t>
  </si>
  <si>
    <t>МБОУ ДО "Центр детского творчества"</t>
  </si>
  <si>
    <t>МБОУ ДО "Центр плавания "Дельфин"</t>
  </si>
  <si>
    <t>МБОУ ДО "Эколого-биологический центр"</t>
  </si>
  <si>
    <t>МБОУ ДО "Технополис"</t>
  </si>
  <si>
    <t>ОО</t>
  </si>
  <si>
    <t>Квота (Субвенция для зам по ВВР и другие)</t>
  </si>
  <si>
    <t>ИТОГ</t>
  </si>
  <si>
    <t>Повзун Вера Дмитриевна</t>
  </si>
  <si>
    <t>Психолого-педагог</t>
  </si>
  <si>
    <t>ДОП</t>
  </si>
  <si>
    <t>ИТОГО по СурГУ</t>
  </si>
  <si>
    <t>СурГУ</t>
  </si>
  <si>
    <t>Методика подготовки к ОГЭ по русскому языку (устная часть): теория и практика</t>
  </si>
  <si>
    <t xml:space="preserve">Организация воспитательной работы в образовательной организации в соответствии с требованиями ФГОС (разработка программ и проектов) </t>
  </si>
  <si>
    <t>Основные направления, формы и методы работы с родителями в условиях реализации ФГОС</t>
  </si>
  <si>
    <t xml:space="preserve">Проектирование деятельности педагога-библиотекаря в рамках работы школьного информационно-библиотечного центра в соответствии с требованиями ФГОС </t>
  </si>
  <si>
    <t>Теория и практика реализации ФГОС: организация проектной и учебно-исследовательской деятельности обучающихся</t>
  </si>
  <si>
    <t>Методическое сопровождение педагога в условиях реализации ФГОС</t>
  </si>
  <si>
    <t>Формирование оценочной компетенции учителей английского языка в контексте национальных (ОГЭ, ЕГЭ) и международных экзаменов</t>
  </si>
  <si>
    <t>Дидактика современной школы. Содержание и технологии реализации ФГОС среднего общего образования</t>
  </si>
  <si>
    <t>Современные инновационные технологии в дошкольном образовательном пространстве в условиях введения ФГОС ДО</t>
  </si>
  <si>
    <t>ИТОГО по СурГПУ</t>
  </si>
  <si>
    <t>СурГПУ</t>
  </si>
  <si>
    <t>Психолого-педагогическая технология адресной работы с одаренными учащимися в условиях реализации ФГОС</t>
  </si>
  <si>
    <t xml:space="preserve">Проектирование и реализация программ воспитания и социализации обучающихся в соответствии с требованиями ФГОС ООО </t>
  </si>
  <si>
    <t>Детский оздоровительный отдых в современных условиях: нормативно-правовые, организационные, методические аспекты</t>
  </si>
  <si>
    <t>Новый российский формат дополнительного образования детей: методический и содержательный аспекты</t>
  </si>
  <si>
    <t>Мониторинг образовательного процесса в условиях реализации ФГОС</t>
  </si>
  <si>
    <t>Методика преподавания шахмат для школьников и дошкольников</t>
  </si>
  <si>
    <t>Содержание и технологии преподавания курса финансовой грамотности различным категориям обучающихся</t>
  </si>
  <si>
    <t>Преподавание комплексного курса «Основы религиозных культур и светской этики» с использованием интерактивного обучения</t>
  </si>
  <si>
    <t>Особенности психофизического развития и индивидуальные возможности младших школьников с ЗПР (в рамках требований ФГОС начального общего образования обучающихся с ОВЗ)</t>
  </si>
  <si>
    <t xml:space="preserve">Методические и содержательные аспекты образования в условиях введения ФГОС обучающихся с ограниченными возможностями здоровья </t>
  </si>
  <si>
    <t>Мониторинг готовности к школе в контексте оценки результатов освоения образовательной программы дошкольного образования</t>
  </si>
  <si>
    <t>Педагогическое сопровождение развития детей раннего возраста в ДОО: реализация ФГОС дошкольного образования</t>
  </si>
  <si>
    <t>Технологии построения партнерских взаимоотношений между семьей и педагогами: реализация ФГОС ДО</t>
  </si>
  <si>
    <t>Организация инклюзивного образования в дошкольной образовательной организации</t>
  </si>
  <si>
    <t>Специфика деятельности воспитателя по предупреждению и преодолению нарушений речи у детей дошкольного возраста</t>
  </si>
  <si>
    <t>ДО</t>
  </si>
  <si>
    <t>Название курса</t>
  </si>
  <si>
    <t>Сроки</t>
  </si>
  <si>
    <t>09.04.2018-18.04.2018</t>
  </si>
  <si>
    <t>19.04.2018-28.04.2018</t>
  </si>
  <si>
    <t>10.09.2018-19.09.2018</t>
  </si>
  <si>
    <t>08.10.2018-17.10.2018</t>
  </si>
  <si>
    <t>26.03-08.04</t>
  </si>
  <si>
    <t>29.10-11.11</t>
  </si>
  <si>
    <t xml:space="preserve">29.10-11.11, </t>
  </si>
  <si>
    <t>26.03-08.04, 02.04-15.04</t>
  </si>
  <si>
    <t>09.04-22.04</t>
  </si>
  <si>
    <t>19.09-03.10</t>
  </si>
  <si>
    <t>31.10-14.11</t>
  </si>
  <si>
    <t>16.04-29.04, 08.10-21.10, 01.11-15.11</t>
  </si>
  <si>
    <t>12.11-25.11</t>
  </si>
  <si>
    <t>29.10-09.11 (СОШ)</t>
  </si>
  <si>
    <t>14.05-27.05 (ДОУ), 24.09-07.10 (ДОУ)</t>
  </si>
  <si>
    <t>Информация по формированию групп на КПК в рамках субвенций ОО и внебюджетных средств</t>
  </si>
  <si>
    <t>Другие (сторонних организаций)</t>
  </si>
  <si>
    <t>МАОУ ДО "Центр детского творчества"</t>
  </si>
  <si>
    <t>МАОУ ДО "Эколого-биологический центр"</t>
  </si>
  <si>
    <t>МБОУ Сургутский естественно-научный лицей</t>
  </si>
  <si>
    <t>МБОУ гимназия "Лаборатория Салахова"</t>
  </si>
  <si>
    <t>23.04-06.05, 17.05-31.05, 01.10-15.10</t>
  </si>
  <si>
    <t>04.04-18.04, 23.04-06.05</t>
  </si>
  <si>
    <t>28.03-12.04, 15.10-28.10</t>
  </si>
  <si>
    <t>24.09-07.10</t>
  </si>
  <si>
    <t>21.03-04.04, дополнительная группа 16.04-21.04.18</t>
  </si>
  <si>
    <t>02.04.2018-11.04.2018</t>
  </si>
  <si>
    <t>02.04.2018-11.04.2018, 12.04.18-21.04.18, 24.09.18 –03.10.18</t>
  </si>
  <si>
    <t>16.04.2018-25.04.2018</t>
  </si>
  <si>
    <t>26.03.2018-04.04.2018</t>
  </si>
  <si>
    <t>04.04.2018-13.04.2018</t>
  </si>
  <si>
    <t>МБОУ гиназия "Лаборатория Салахова"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</si>
</sst>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%"/>
    <numFmt numFmtId="166" formatCode="#,##0.00&quot; &quot;[$руб.-419];[Red]&quot;-&quot;#,##0.00&quot; &quot;[$руб.-419]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4" fontId="42" fillId="0" borderId="0">
      <alignment/>
      <protection/>
    </xf>
    <xf numFmtId="165" fontId="42" fillId="0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0">
      <alignment/>
      <protection/>
    </xf>
    <xf numFmtId="166" fontId="4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11" fillId="33" borderId="10" xfId="58" applyFont="1" applyFill="1" applyBorder="1" applyAlignment="1">
      <alignment vertical="center" wrapText="1"/>
      <protection/>
    </xf>
    <xf numFmtId="0" fontId="11" fillId="0" borderId="11" xfId="58" applyFont="1" applyBorder="1" applyAlignment="1">
      <alignment horizontal="left" vertical="center" wrapText="1"/>
      <protection/>
    </xf>
    <xf numFmtId="0" fontId="11" fillId="0" borderId="11" xfId="58" applyFont="1" applyBorder="1" applyAlignment="1">
      <alignment vertical="center" wrapText="1"/>
      <protection/>
    </xf>
    <xf numFmtId="0" fontId="11" fillId="0" borderId="11" xfId="58" applyFont="1" applyFill="1" applyBorder="1" applyAlignment="1">
      <alignment vertical="center" wrapText="1"/>
      <protection/>
    </xf>
    <xf numFmtId="0" fontId="11" fillId="33" borderId="11" xfId="58" applyFont="1" applyFill="1" applyBorder="1" applyAlignment="1">
      <alignment vertical="center" wrapText="1"/>
      <protection/>
    </xf>
    <xf numFmtId="0" fontId="11" fillId="0" borderId="12" xfId="58" applyFont="1" applyBorder="1" applyAlignment="1">
      <alignment vertical="center" wrapText="1"/>
      <protection/>
    </xf>
    <xf numFmtId="0" fontId="11" fillId="0" borderId="11" xfId="58" applyFont="1" applyFill="1" applyBorder="1" applyAlignment="1" applyProtection="1">
      <alignment horizontal="left" vertical="center" wrapText="1"/>
      <protection locked="0"/>
    </xf>
    <xf numFmtId="0" fontId="11" fillId="33" borderId="11" xfId="58" applyFont="1" applyFill="1" applyBorder="1" applyAlignment="1" applyProtection="1">
      <alignment horizontal="left" vertical="center" wrapText="1"/>
      <protection locked="0"/>
    </xf>
    <xf numFmtId="0" fontId="11" fillId="0" borderId="11" xfId="58" applyFont="1" applyBorder="1" applyAlignment="1" applyProtection="1">
      <alignment horizontal="left" vertical="center" wrapText="1"/>
      <protection locked="0"/>
    </xf>
    <xf numFmtId="0" fontId="11" fillId="33" borderId="11" xfId="59" applyFont="1" applyFill="1" applyBorder="1" applyAlignment="1">
      <alignment vertical="top" wrapText="1"/>
      <protection/>
    </xf>
    <xf numFmtId="0" fontId="11" fillId="0" borderId="11" xfId="59" applyFont="1" applyFill="1" applyBorder="1" applyAlignment="1">
      <alignment vertical="top" wrapText="1"/>
      <protection/>
    </xf>
    <xf numFmtId="0" fontId="11" fillId="0" borderId="11" xfId="59" applyFont="1" applyFill="1" applyBorder="1" applyAlignment="1">
      <alignment horizontal="left" vertical="top" wrapText="1"/>
      <protection/>
    </xf>
    <xf numFmtId="0" fontId="11" fillId="0" borderId="12" xfId="59" applyFont="1" applyFill="1" applyBorder="1" applyAlignment="1">
      <alignment vertical="top" wrapText="1"/>
      <protection/>
    </xf>
    <xf numFmtId="0" fontId="11" fillId="33" borderId="12" xfId="59" applyFont="1" applyFill="1" applyBorder="1" applyAlignment="1">
      <alignment vertical="top" wrapText="1"/>
      <protection/>
    </xf>
    <xf numFmtId="164" fontId="60" fillId="0" borderId="13" xfId="33" applyFont="1" applyFill="1" applyBorder="1" applyAlignment="1">
      <alignment wrapText="1"/>
      <protection/>
    </xf>
    <xf numFmtId="164" fontId="60" fillId="0" borderId="13" xfId="33" applyFont="1" applyFill="1" applyBorder="1" applyAlignment="1">
      <alignment horizontal="center" wrapText="1"/>
      <protection/>
    </xf>
    <xf numFmtId="164" fontId="60" fillId="0" borderId="14" xfId="33" applyFont="1" applyFill="1" applyBorder="1" applyAlignment="1">
      <alignment wrapText="1"/>
      <protection/>
    </xf>
    <xf numFmtId="164" fontId="61" fillId="0" borderId="15" xfId="33" applyFont="1" applyFill="1" applyBorder="1" applyAlignment="1">
      <alignment horizontal="center" wrapText="1"/>
      <protection/>
    </xf>
    <xf numFmtId="164" fontId="61" fillId="0" borderId="11" xfId="33" applyFont="1" applyFill="1" applyBorder="1" applyAlignment="1">
      <alignment horizontal="center" wrapText="1"/>
      <protection/>
    </xf>
    <xf numFmtId="164" fontId="61" fillId="0" borderId="16" xfId="33" applyFont="1" applyFill="1" applyBorder="1" applyAlignment="1">
      <alignment horizontal="center" wrapText="1"/>
      <protection/>
    </xf>
    <xf numFmtId="0" fontId="11" fillId="0" borderId="11" xfId="58" applyFont="1" applyFill="1" applyBorder="1" applyAlignment="1" applyProtection="1">
      <alignment horizontal="left" vertical="top" wrapText="1"/>
      <protection locked="0"/>
    </xf>
    <xf numFmtId="0" fontId="11" fillId="0" borderId="12" xfId="58" applyFont="1" applyFill="1" applyBorder="1" applyAlignment="1" applyProtection="1">
      <alignment horizontal="left" vertical="top" wrapText="1"/>
      <protection locked="0"/>
    </xf>
    <xf numFmtId="0" fontId="0" fillId="0" borderId="0" xfId="60">
      <alignment/>
      <protection/>
    </xf>
    <xf numFmtId="0" fontId="0" fillId="33" borderId="0" xfId="60" applyFill="1">
      <alignment/>
      <protection/>
    </xf>
    <xf numFmtId="0" fontId="0" fillId="0" borderId="0" xfId="60" applyAlignment="1">
      <alignment horizontal="left" vertical="top"/>
      <protection/>
    </xf>
    <xf numFmtId="9" fontId="62" fillId="0" borderId="11" xfId="60" applyNumberFormat="1" applyFont="1" applyBorder="1" applyAlignment="1">
      <alignment/>
      <protection/>
    </xf>
    <xf numFmtId="1" fontId="62" fillId="33" borderId="11" xfId="67" applyNumberFormat="1" applyFont="1" applyFill="1" applyBorder="1" applyAlignment="1" applyProtection="1">
      <alignment/>
      <protection hidden="1"/>
    </xf>
    <xf numFmtId="9" fontId="62" fillId="0" borderId="11" xfId="67" applyFont="1" applyFill="1" applyBorder="1" applyAlignment="1" applyProtection="1">
      <alignment/>
      <protection hidden="1"/>
    </xf>
    <xf numFmtId="0" fontId="62" fillId="0" borderId="11" xfId="60" applyFont="1" applyFill="1" applyBorder="1" applyAlignment="1" applyProtection="1">
      <alignment horizontal="center"/>
      <protection hidden="1"/>
    </xf>
    <xf numFmtId="0" fontId="18" fillId="0" borderId="11" xfId="60" applyFont="1" applyFill="1" applyBorder="1" applyAlignment="1">
      <alignment/>
      <protection/>
    </xf>
    <xf numFmtId="0" fontId="63" fillId="0" borderId="11" xfId="60" applyFont="1" applyFill="1" applyBorder="1" applyAlignment="1">
      <alignment horizontal="center"/>
      <protection/>
    </xf>
    <xf numFmtId="0" fontId="63" fillId="0" borderId="17" xfId="60" applyFont="1" applyFill="1" applyBorder="1" applyAlignment="1">
      <alignment horizontal="center"/>
      <protection/>
    </xf>
    <xf numFmtId="0" fontId="62" fillId="0" borderId="18" xfId="60" applyFont="1" applyFill="1" applyBorder="1" applyAlignment="1">
      <alignment/>
      <protection/>
    </xf>
    <xf numFmtId="0" fontId="18" fillId="0" borderId="19" xfId="60" applyFont="1" applyFill="1" applyBorder="1" applyAlignment="1">
      <alignment/>
      <protection/>
    </xf>
    <xf numFmtId="0" fontId="62" fillId="0" borderId="20" xfId="60" applyFont="1" applyFill="1" applyBorder="1" applyAlignment="1">
      <alignment/>
      <protection/>
    </xf>
    <xf numFmtId="0" fontId="62" fillId="0" borderId="17" xfId="60" applyFont="1" applyFill="1" applyBorder="1" applyAlignment="1">
      <alignment/>
      <protection/>
    </xf>
    <xf numFmtId="9" fontId="64" fillId="0" borderId="12" xfId="60" applyNumberFormat="1" applyFont="1" applyBorder="1" applyAlignment="1">
      <alignment/>
      <protection/>
    </xf>
    <xf numFmtId="0" fontId="64" fillId="0" borderId="12" xfId="60" applyFont="1" applyBorder="1" applyAlignment="1">
      <alignment/>
      <protection/>
    </xf>
    <xf numFmtId="1" fontId="64" fillId="33" borderId="21" xfId="67" applyNumberFormat="1" applyFont="1" applyFill="1" applyBorder="1" applyAlignment="1" applyProtection="1">
      <alignment/>
      <protection hidden="1"/>
    </xf>
    <xf numFmtId="9" fontId="64" fillId="33" borderId="21" xfId="67" applyFont="1" applyFill="1" applyBorder="1" applyAlignment="1" applyProtection="1">
      <alignment/>
      <protection hidden="1"/>
    </xf>
    <xf numFmtId="0" fontId="64" fillId="33" borderId="12" xfId="60" applyFont="1" applyFill="1" applyBorder="1" applyAlignment="1" applyProtection="1">
      <alignment horizontal="center"/>
      <protection hidden="1"/>
    </xf>
    <xf numFmtId="0" fontId="13" fillId="34" borderId="22" xfId="60" applyFont="1" applyFill="1" applyBorder="1" applyAlignment="1">
      <alignment/>
      <protection/>
    </xf>
    <xf numFmtId="0" fontId="65" fillId="0" borderId="12" xfId="60" applyFont="1" applyFill="1" applyBorder="1" applyAlignment="1">
      <alignment horizontal="center"/>
      <protection/>
    </xf>
    <xf numFmtId="0" fontId="65" fillId="35" borderId="23" xfId="60" applyFont="1" applyFill="1" applyBorder="1" applyAlignment="1">
      <alignment horizontal="center"/>
      <protection/>
    </xf>
    <xf numFmtId="0" fontId="65" fillId="0" borderId="24" xfId="60" applyFont="1" applyFill="1" applyBorder="1" applyAlignment="1">
      <alignment horizontal="center"/>
      <protection/>
    </xf>
    <xf numFmtId="0" fontId="13" fillId="34" borderId="25" xfId="60" applyFont="1" applyFill="1" applyBorder="1" applyAlignment="1">
      <alignment/>
      <protection/>
    </xf>
    <xf numFmtId="0" fontId="65" fillId="0" borderId="12" xfId="60" applyFont="1" applyFill="1" applyBorder="1" applyAlignment="1">
      <alignment wrapText="1"/>
      <protection/>
    </xf>
    <xf numFmtId="0" fontId="65" fillId="0" borderId="26" xfId="60" applyFont="1" applyFill="1" applyBorder="1" applyAlignment="1">
      <alignment wrapText="1"/>
      <protection/>
    </xf>
    <xf numFmtId="0" fontId="64" fillId="0" borderId="21" xfId="60" applyFont="1" applyFill="1" applyBorder="1" applyAlignment="1">
      <alignment/>
      <protection/>
    </xf>
    <xf numFmtId="0" fontId="64" fillId="0" borderId="12" xfId="60" applyFont="1" applyFill="1" applyBorder="1" applyAlignment="1">
      <alignment/>
      <protection/>
    </xf>
    <xf numFmtId="0" fontId="64" fillId="0" borderId="12" xfId="60" applyFont="1" applyFill="1" applyBorder="1" applyAlignment="1">
      <alignment horizontal="center"/>
      <protection/>
    </xf>
    <xf numFmtId="9" fontId="64" fillId="0" borderId="11" xfId="60" applyNumberFormat="1" applyFont="1" applyBorder="1" applyAlignment="1">
      <alignment/>
      <protection/>
    </xf>
    <xf numFmtId="0" fontId="64" fillId="0" borderId="11" xfId="60" applyFont="1" applyBorder="1" applyAlignment="1">
      <alignment/>
      <protection/>
    </xf>
    <xf numFmtId="1" fontId="64" fillId="33" borderId="27" xfId="67" applyNumberFormat="1" applyFont="1" applyFill="1" applyBorder="1" applyAlignment="1" applyProtection="1">
      <alignment/>
      <protection hidden="1"/>
    </xf>
    <xf numFmtId="9" fontId="64" fillId="33" borderId="27" xfId="67" applyFont="1" applyFill="1" applyBorder="1" applyAlignment="1" applyProtection="1">
      <alignment/>
      <protection hidden="1"/>
    </xf>
    <xf numFmtId="0" fontId="64" fillId="33" borderId="11" xfId="60" applyFont="1" applyFill="1" applyBorder="1" applyAlignment="1" applyProtection="1">
      <alignment horizontal="center"/>
      <protection hidden="1"/>
    </xf>
    <xf numFmtId="0" fontId="13" fillId="34" borderId="28" xfId="60" applyFont="1" applyFill="1" applyBorder="1" applyAlignment="1">
      <alignment/>
      <protection/>
    </xf>
    <xf numFmtId="0" fontId="65" fillId="0" borderId="11" xfId="60" applyFont="1" applyFill="1" applyBorder="1" applyAlignment="1">
      <alignment horizontal="center"/>
      <protection/>
    </xf>
    <xf numFmtId="0" fontId="65" fillId="35" borderId="29" xfId="60" applyFont="1" applyFill="1" applyBorder="1" applyAlignment="1">
      <alignment horizontal="center"/>
      <protection/>
    </xf>
    <xf numFmtId="0" fontId="65" fillId="0" borderId="10" xfId="60" applyFont="1" applyFill="1" applyBorder="1" applyAlignment="1">
      <alignment horizontal="center"/>
      <protection/>
    </xf>
    <xf numFmtId="0" fontId="13" fillId="34" borderId="30" xfId="60" applyFont="1" applyFill="1" applyBorder="1" applyAlignment="1">
      <alignment/>
      <protection/>
    </xf>
    <xf numFmtId="0" fontId="65" fillId="0" borderId="11" xfId="60" applyFont="1" applyFill="1" applyBorder="1" applyAlignment="1">
      <alignment wrapText="1"/>
      <protection/>
    </xf>
    <xf numFmtId="0" fontId="65" fillId="0" borderId="15" xfId="60" applyFont="1" applyFill="1" applyBorder="1" applyAlignment="1">
      <alignment wrapText="1"/>
      <protection/>
    </xf>
    <xf numFmtId="0" fontId="64" fillId="0" borderId="27" xfId="60" applyFont="1" applyFill="1" applyBorder="1" applyAlignment="1">
      <alignment/>
      <protection/>
    </xf>
    <xf numFmtId="0" fontId="64" fillId="0" borderId="11" xfId="60" applyFont="1" applyFill="1" applyBorder="1" applyAlignment="1">
      <alignment/>
      <protection/>
    </xf>
    <xf numFmtId="0" fontId="64" fillId="0" borderId="11" xfId="60" applyFont="1" applyFill="1" applyBorder="1" applyAlignment="1">
      <alignment horizontal="center"/>
      <protection/>
    </xf>
    <xf numFmtId="0" fontId="0" fillId="0" borderId="0" xfId="60" applyFill="1">
      <alignment/>
      <protection/>
    </xf>
    <xf numFmtId="0" fontId="65" fillId="0" borderId="11" xfId="60" applyFont="1" applyFill="1" applyBorder="1" applyAlignment="1">
      <alignment horizontal="left" wrapText="1"/>
      <protection/>
    </xf>
    <xf numFmtId="0" fontId="65" fillId="0" borderId="11" xfId="60" applyFont="1" applyFill="1" applyBorder="1" applyAlignment="1">
      <alignment horizontal="center" wrapText="1"/>
      <protection/>
    </xf>
    <xf numFmtId="0" fontId="64" fillId="0" borderId="11" xfId="60" applyFont="1" applyBorder="1" applyAlignment="1">
      <alignment horizontal="center"/>
      <protection/>
    </xf>
    <xf numFmtId="0" fontId="64" fillId="33" borderId="11" xfId="60" applyFont="1" applyFill="1" applyBorder="1" applyAlignment="1">
      <alignment/>
      <protection/>
    </xf>
    <xf numFmtId="0" fontId="64" fillId="33" borderId="11" xfId="60" applyFont="1" applyFill="1" applyBorder="1" applyAlignment="1">
      <alignment horizontal="center"/>
      <protection/>
    </xf>
    <xf numFmtId="0" fontId="11" fillId="0" borderId="10" xfId="60" applyFont="1" applyFill="1" applyBorder="1" applyAlignment="1">
      <alignment horizontal="center"/>
      <protection/>
    </xf>
    <xf numFmtId="0" fontId="65" fillId="0" borderId="10" xfId="60" applyFont="1" applyFill="1" applyBorder="1" applyAlignment="1">
      <alignment horizontal="center" wrapText="1"/>
      <protection/>
    </xf>
    <xf numFmtId="0" fontId="65" fillId="0" borderId="11" xfId="60" applyFont="1" applyFill="1" applyBorder="1" applyAlignment="1">
      <alignment horizontal="right" wrapText="1"/>
      <protection/>
    </xf>
    <xf numFmtId="0" fontId="65" fillId="0" borderId="27" xfId="60" applyFont="1" applyFill="1" applyBorder="1" applyAlignment="1">
      <alignment/>
      <protection/>
    </xf>
    <xf numFmtId="0" fontId="65" fillId="0" borderId="11" xfId="60" applyFont="1" applyFill="1" applyBorder="1" applyAlignment="1">
      <alignment/>
      <protection/>
    </xf>
    <xf numFmtId="1" fontId="64" fillId="0" borderId="27" xfId="67" applyNumberFormat="1" applyFont="1" applyFill="1" applyBorder="1" applyAlignment="1" applyProtection="1">
      <alignment/>
      <protection hidden="1"/>
    </xf>
    <xf numFmtId="0" fontId="65" fillId="0" borderId="15" xfId="60" applyFont="1" applyFill="1" applyBorder="1" applyAlignment="1">
      <alignment horizontal="center" wrapText="1"/>
      <protection/>
    </xf>
    <xf numFmtId="0" fontId="64" fillId="0" borderId="27" xfId="60" applyFont="1" applyFill="1" applyBorder="1" applyAlignment="1">
      <alignment horizontal="center"/>
      <protection/>
    </xf>
    <xf numFmtId="0" fontId="13" fillId="34" borderId="11" xfId="60" applyFont="1" applyFill="1" applyBorder="1" applyAlignment="1">
      <alignment/>
      <protection/>
    </xf>
    <xf numFmtId="0" fontId="64" fillId="0" borderId="11" xfId="60" applyFont="1" applyFill="1" applyBorder="1" applyAlignment="1">
      <alignment wrapText="1"/>
      <protection/>
    </xf>
    <xf numFmtId="0" fontId="64" fillId="0" borderId="11" xfId="60" applyFont="1" applyFill="1" applyBorder="1" applyAlignment="1">
      <alignment horizontal="center" wrapText="1"/>
      <protection/>
    </xf>
    <xf numFmtId="9" fontId="64" fillId="0" borderId="27" xfId="67" applyFont="1" applyFill="1" applyBorder="1" applyAlignment="1" applyProtection="1">
      <alignment/>
      <protection hidden="1"/>
    </xf>
    <xf numFmtId="0" fontId="64" fillId="0" borderId="11" xfId="60" applyFont="1" applyFill="1" applyBorder="1" applyAlignment="1" applyProtection="1">
      <alignment horizontal="center"/>
      <protection hidden="1"/>
    </xf>
    <xf numFmtId="0" fontId="13" fillId="0" borderId="30" xfId="60" applyFont="1" applyFill="1" applyBorder="1" applyAlignment="1">
      <alignment/>
      <protection/>
    </xf>
    <xf numFmtId="0" fontId="13" fillId="0" borderId="27" xfId="60" applyFont="1" applyFill="1" applyBorder="1" applyAlignment="1">
      <alignment/>
      <protection/>
    </xf>
    <xf numFmtId="0" fontId="13" fillId="0" borderId="11" xfId="60" applyFont="1" applyFill="1" applyBorder="1" applyAlignment="1">
      <alignment/>
      <protection/>
    </xf>
    <xf numFmtId="0" fontId="65" fillId="35" borderId="11" xfId="60" applyFont="1" applyFill="1" applyBorder="1" applyAlignment="1">
      <alignment horizontal="center"/>
      <protection/>
    </xf>
    <xf numFmtId="0" fontId="13" fillId="34" borderId="31" xfId="60" applyFont="1" applyFill="1" applyBorder="1" applyAlignment="1">
      <alignment/>
      <protection/>
    </xf>
    <xf numFmtId="0" fontId="13" fillId="33" borderId="27" xfId="60" applyFont="1" applyFill="1" applyBorder="1" applyAlignment="1">
      <alignment/>
      <protection/>
    </xf>
    <xf numFmtId="0" fontId="13" fillId="33" borderId="11" xfId="60" applyFont="1" applyFill="1" applyBorder="1" applyAlignment="1">
      <alignment/>
      <protection/>
    </xf>
    <xf numFmtId="0" fontId="13" fillId="33" borderId="27" xfId="60" applyFont="1" applyFill="1" applyBorder="1" applyAlignment="1">
      <alignment horizontal="right"/>
      <protection/>
    </xf>
    <xf numFmtId="0" fontId="64" fillId="33" borderId="11" xfId="60" applyFont="1" applyFill="1" applyBorder="1" applyAlignment="1">
      <alignment horizontal="right"/>
      <protection/>
    </xf>
    <xf numFmtId="0" fontId="13" fillId="33" borderId="11" xfId="60" applyFont="1" applyFill="1" applyBorder="1" applyAlignment="1">
      <alignment horizontal="right"/>
      <protection/>
    </xf>
    <xf numFmtId="9" fontId="64" fillId="33" borderId="11" xfId="67" applyFont="1" applyFill="1" applyBorder="1" applyAlignment="1" applyProtection="1">
      <alignment/>
      <protection hidden="1"/>
    </xf>
    <xf numFmtId="0" fontId="64" fillId="0" borderId="11" xfId="60" applyFont="1" applyFill="1" applyBorder="1" applyAlignment="1">
      <alignment horizontal="right"/>
      <protection/>
    </xf>
    <xf numFmtId="0" fontId="13" fillId="0" borderId="27" xfId="60" applyFont="1" applyFill="1" applyBorder="1" applyAlignment="1">
      <alignment horizontal="right"/>
      <protection/>
    </xf>
    <xf numFmtId="0" fontId="13" fillId="0" borderId="11" xfId="60" applyFont="1" applyFill="1" applyBorder="1" applyAlignment="1">
      <alignment horizontal="right"/>
      <protection/>
    </xf>
    <xf numFmtId="0" fontId="65" fillId="33" borderId="10" xfId="60" applyFont="1" applyFill="1" applyBorder="1" applyAlignment="1">
      <alignment horizontal="center"/>
      <protection/>
    </xf>
    <xf numFmtId="0" fontId="11" fillId="0" borderId="11" xfId="60" applyFont="1" applyFill="1" applyBorder="1" applyAlignment="1">
      <alignment horizontal="center"/>
      <protection/>
    </xf>
    <xf numFmtId="0" fontId="14" fillId="0" borderId="10" xfId="60" applyFont="1" applyFill="1" applyBorder="1" applyAlignment="1">
      <alignment horizontal="center"/>
      <protection/>
    </xf>
    <xf numFmtId="0" fontId="14" fillId="0" borderId="11" xfId="60" applyFont="1" applyFill="1" applyBorder="1" applyAlignment="1">
      <alignment wrapText="1"/>
      <protection/>
    </xf>
    <xf numFmtId="0" fontId="14" fillId="0" borderId="15" xfId="60" applyFont="1" applyFill="1" applyBorder="1" applyAlignment="1">
      <alignment wrapText="1"/>
      <protection/>
    </xf>
    <xf numFmtId="0" fontId="65" fillId="0" borderId="15" xfId="60" applyFont="1" applyFill="1" applyBorder="1" applyAlignment="1">
      <alignment horizontal="right" wrapText="1"/>
      <protection/>
    </xf>
    <xf numFmtId="0" fontId="65" fillId="0" borderId="11" xfId="60" applyFont="1" applyBorder="1" applyAlignment="1">
      <alignment horizontal="center" wrapText="1"/>
      <protection/>
    </xf>
    <xf numFmtId="0" fontId="64" fillId="33" borderId="10" xfId="60" applyFont="1" applyFill="1" applyBorder="1" applyAlignment="1" applyProtection="1">
      <alignment horizontal="center"/>
      <protection hidden="1"/>
    </xf>
    <xf numFmtId="0" fontId="13" fillId="34" borderId="32" xfId="60" applyFont="1" applyFill="1" applyBorder="1" applyAlignment="1">
      <alignment/>
      <protection/>
    </xf>
    <xf numFmtId="0" fontId="65" fillId="35" borderId="10" xfId="60" applyFont="1" applyFill="1" applyBorder="1" applyAlignment="1">
      <alignment horizontal="center"/>
      <protection/>
    </xf>
    <xf numFmtId="0" fontId="13" fillId="34" borderId="33" xfId="60" applyFont="1" applyFill="1" applyBorder="1" applyAlignment="1">
      <alignment/>
      <protection/>
    </xf>
    <xf numFmtId="0" fontId="65" fillId="0" borderId="10" xfId="60" applyFont="1" applyFill="1" applyBorder="1" applyAlignment="1">
      <alignment wrapText="1"/>
      <protection/>
    </xf>
    <xf numFmtId="0" fontId="65" fillId="0" borderId="34" xfId="60" applyFont="1" applyFill="1" applyBorder="1" applyAlignment="1">
      <alignment wrapText="1"/>
      <protection/>
    </xf>
    <xf numFmtId="0" fontId="13" fillId="34" borderId="35" xfId="60" applyFont="1" applyFill="1" applyBorder="1" applyAlignment="1">
      <alignment/>
      <protection/>
    </xf>
    <xf numFmtId="0" fontId="13" fillId="33" borderId="29" xfId="60" applyFont="1" applyFill="1" applyBorder="1" applyAlignment="1">
      <alignment/>
      <protection/>
    </xf>
    <xf numFmtId="0" fontId="64" fillId="33" borderId="10" xfId="60" applyFont="1" applyFill="1" applyBorder="1" applyAlignment="1">
      <alignment/>
      <protection/>
    </xf>
    <xf numFmtId="0" fontId="13" fillId="33" borderId="10" xfId="60" applyFont="1" applyFill="1" applyBorder="1" applyAlignment="1">
      <alignment/>
      <protection/>
    </xf>
    <xf numFmtId="0" fontId="64" fillId="33" borderId="10" xfId="60" applyFont="1" applyFill="1" applyBorder="1" applyAlignment="1">
      <alignment horizontal="center"/>
      <protection/>
    </xf>
    <xf numFmtId="0" fontId="66" fillId="33" borderId="27" xfId="60" applyFont="1" applyFill="1" applyBorder="1" applyAlignment="1">
      <alignment horizontal="center" vertical="center" textRotation="90" wrapText="1"/>
      <protection/>
    </xf>
    <xf numFmtId="0" fontId="66" fillId="33" borderId="11" xfId="60" applyFont="1" applyFill="1" applyBorder="1" applyAlignment="1">
      <alignment horizontal="center" vertical="center" textRotation="90" wrapText="1"/>
      <protection/>
    </xf>
    <xf numFmtId="0" fontId="67" fillId="0" borderId="11" xfId="60" applyFont="1" applyFill="1" applyBorder="1" applyAlignment="1">
      <alignment horizontal="center" vertical="center" textRotation="90" wrapText="1"/>
      <protection/>
    </xf>
    <xf numFmtId="0" fontId="67" fillId="0" borderId="11" xfId="60" applyFont="1" applyFill="1" applyBorder="1" applyAlignment="1">
      <alignment vertical="center" textRotation="90" wrapText="1"/>
      <protection/>
    </xf>
    <xf numFmtId="0" fontId="67" fillId="35" borderId="11" xfId="60" applyFont="1" applyFill="1" applyBorder="1" applyAlignment="1">
      <alignment horizontal="center" vertical="center" textRotation="90" wrapText="1"/>
      <protection/>
    </xf>
    <xf numFmtId="0" fontId="67" fillId="0" borderId="11" xfId="60" applyFont="1" applyBorder="1" applyAlignment="1">
      <alignment horizontal="center" vertical="center" textRotation="90" wrapText="1"/>
      <protection/>
    </xf>
    <xf numFmtId="0" fontId="7" fillId="34" borderId="11" xfId="60" applyFont="1" applyFill="1" applyBorder="1" applyAlignment="1">
      <alignment horizontal="center" vertical="center" textRotation="90"/>
      <protection/>
    </xf>
    <xf numFmtId="0" fontId="67" fillId="33" borderId="11" xfId="60" applyFont="1" applyFill="1" applyBorder="1" applyAlignment="1">
      <alignment horizontal="center" vertical="center" textRotation="90" wrapText="1"/>
      <protection/>
    </xf>
    <xf numFmtId="0" fontId="68" fillId="15" borderId="11" xfId="60" applyFont="1" applyFill="1" applyBorder="1" applyAlignment="1">
      <alignment horizontal="center" vertical="center" textRotation="90" wrapText="1"/>
      <protection/>
    </xf>
    <xf numFmtId="0" fontId="68" fillId="16" borderId="11" xfId="60" applyFont="1" applyFill="1" applyBorder="1" applyAlignment="1">
      <alignment horizontal="center" vertical="center" textRotation="90" wrapText="1"/>
      <protection/>
    </xf>
    <xf numFmtId="0" fontId="68" fillId="33" borderId="11" xfId="60" applyFont="1" applyFill="1" applyBorder="1" applyAlignment="1">
      <alignment horizontal="center" vertical="center" textRotation="90" wrapText="1"/>
      <protection/>
    </xf>
    <xf numFmtId="0" fontId="68" fillId="12" borderId="11" xfId="60" applyFont="1" applyFill="1" applyBorder="1" applyAlignment="1">
      <alignment horizontal="center" vertical="center" textRotation="90" wrapText="1"/>
      <protection/>
    </xf>
    <xf numFmtId="0" fontId="68" fillId="11" borderId="11" xfId="60" applyFont="1" applyFill="1" applyBorder="1" applyAlignment="1">
      <alignment horizontal="center" vertical="center" textRotation="90" wrapText="1"/>
      <protection/>
    </xf>
    <xf numFmtId="0" fontId="0" fillId="33" borderId="11" xfId="60" applyFill="1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7" fillId="33" borderId="11" xfId="6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69" fillId="37" borderId="11" xfId="0" applyFont="1" applyFill="1" applyBorder="1" applyAlignment="1">
      <alignment horizontal="center" vertical="top"/>
    </xf>
    <xf numFmtId="0" fontId="69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69" fillId="35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68" fillId="35" borderId="11" xfId="0" applyFont="1" applyFill="1" applyBorder="1" applyAlignment="1">
      <alignment horizontal="left" vertical="top" wrapText="1"/>
    </xf>
    <xf numFmtId="0" fontId="69" fillId="0" borderId="11" xfId="0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left" vertical="top"/>
    </xf>
    <xf numFmtId="0" fontId="0" fillId="36" borderId="0" xfId="0" applyFill="1" applyAlignment="1">
      <alignment/>
    </xf>
    <xf numFmtId="0" fontId="51" fillId="36" borderId="11" xfId="0" applyFont="1" applyFill="1" applyBorder="1" applyAlignment="1">
      <alignment horizontal="center"/>
    </xf>
    <xf numFmtId="0" fontId="69" fillId="36" borderId="11" xfId="0" applyFont="1" applyFill="1" applyBorder="1" applyAlignment="1">
      <alignment horizontal="center" vertical="center"/>
    </xf>
    <xf numFmtId="0" fontId="68" fillId="36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/>
    </xf>
    <xf numFmtId="0" fontId="68" fillId="0" borderId="11" xfId="0" applyFont="1" applyFill="1" applyBorder="1" applyAlignment="1">
      <alignment horizontal="left" vertical="top" wrapText="1"/>
    </xf>
    <xf numFmtId="0" fontId="68" fillId="0" borderId="11" xfId="0" applyFont="1" applyBorder="1" applyAlignment="1">
      <alignment horizontal="justify" vertical="center" wrapText="1"/>
    </xf>
    <xf numFmtId="0" fontId="68" fillId="0" borderId="10" xfId="0" applyFont="1" applyFill="1" applyBorder="1" applyAlignment="1">
      <alignment horizontal="left" vertical="top" wrapText="1"/>
    </xf>
    <xf numFmtId="0" fontId="68" fillId="0" borderId="15" xfId="0" applyFont="1" applyFill="1" applyBorder="1" applyAlignment="1">
      <alignment horizontal="left" vertical="top"/>
    </xf>
    <xf numFmtId="0" fontId="70" fillId="0" borderId="11" xfId="0" applyFont="1" applyFill="1" applyBorder="1" applyAlignment="1">
      <alignment horizontal="left" vertical="top" wrapText="1"/>
    </xf>
    <xf numFmtId="0" fontId="69" fillId="35" borderId="12" xfId="0" applyFont="1" applyFill="1" applyBorder="1" applyAlignment="1">
      <alignment horizontal="left" vertical="top"/>
    </xf>
    <xf numFmtId="0" fontId="7" fillId="36" borderId="24" xfId="58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61" applyFill="1" applyBorder="1" applyAlignment="1">
      <alignment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vertical="top" wrapText="1"/>
    </xf>
    <xf numFmtId="0" fontId="68" fillId="33" borderId="11" xfId="0" applyFont="1" applyFill="1" applyBorder="1" applyAlignment="1">
      <alignment horizontal="justify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68" fillId="33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71" fillId="0" borderId="36" xfId="60" applyFont="1" applyFill="1" applyBorder="1">
      <alignment/>
      <protection/>
    </xf>
    <xf numFmtId="0" fontId="62" fillId="0" borderId="37" xfId="60" applyFont="1" applyFill="1" applyBorder="1" applyAlignment="1">
      <alignment/>
      <protection/>
    </xf>
    <xf numFmtId="0" fontId="0" fillId="12" borderId="11" xfId="0" applyFill="1" applyBorder="1" applyAlignment="1">
      <alignment/>
    </xf>
    <xf numFmtId="0" fontId="0" fillId="12" borderId="11" xfId="0" applyFill="1" applyBorder="1" applyAlignment="1">
      <alignment horizontal="center"/>
    </xf>
    <xf numFmtId="0" fontId="68" fillId="12" borderId="11" xfId="0" applyFont="1" applyFill="1" applyBorder="1" applyAlignment="1">
      <alignment horizontal="center" vertical="top"/>
    </xf>
    <xf numFmtId="0" fontId="7" fillId="12" borderId="11" xfId="58" applyFont="1" applyFill="1" applyBorder="1" applyAlignment="1">
      <alignment horizontal="center" vertical="center" textRotation="90" wrapText="1"/>
      <protection/>
    </xf>
    <xf numFmtId="0" fontId="7" fillId="12" borderId="11" xfId="58" applyFont="1" applyFill="1" applyBorder="1" applyAlignment="1" applyProtection="1">
      <alignment horizontal="center" vertical="center" textRotation="90" wrapText="1"/>
      <protection locked="0"/>
    </xf>
    <xf numFmtId="0" fontId="7" fillId="12" borderId="11" xfId="59" applyFont="1" applyFill="1" applyBorder="1" applyAlignment="1">
      <alignment horizontal="center" vertical="center" textRotation="90" wrapText="1"/>
      <protection/>
    </xf>
    <xf numFmtId="0" fontId="72" fillId="0" borderId="0" xfId="60" applyFont="1" applyAlignment="1">
      <alignment horizontal="center"/>
      <protection/>
    </xf>
    <xf numFmtId="0" fontId="73" fillId="0" borderId="11" xfId="60" applyFont="1" applyBorder="1" applyAlignment="1">
      <alignment horizontal="center" vertical="center" wrapText="1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74" fillId="0" borderId="11" xfId="60" applyFont="1" applyBorder="1" applyAlignment="1">
      <alignment horizontal="center"/>
      <protection/>
    </xf>
    <xf numFmtId="0" fontId="7" fillId="34" borderId="11" xfId="60" applyFont="1" applyFill="1" applyBorder="1" applyAlignment="1">
      <alignment horizontal="center" vertical="center" textRotation="90"/>
      <protection/>
    </xf>
    <xf numFmtId="0" fontId="72" fillId="0" borderId="11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textRotation="90" wrapText="1"/>
      <protection/>
    </xf>
    <xf numFmtId="0" fontId="0" fillId="0" borderId="24" xfId="60" applyBorder="1" applyAlignment="1">
      <alignment horizontal="center" textRotation="90" wrapText="1"/>
      <protection/>
    </xf>
    <xf numFmtId="0" fontId="0" fillId="0" borderId="10" xfId="60" applyBorder="1" applyAlignment="1">
      <alignment horizontal="center" textRotation="90" wrapText="1"/>
      <protection/>
    </xf>
    <xf numFmtId="0" fontId="0" fillId="0" borderId="11" xfId="60" applyBorder="1" applyAlignment="1">
      <alignment horizontal="center" vertical="center" textRotation="90"/>
      <protection/>
    </xf>
    <xf numFmtId="0" fontId="68" fillId="11" borderId="11" xfId="60" applyFont="1" applyFill="1" applyBorder="1" applyAlignment="1">
      <alignment horizontal="center" vertical="center" wrapText="1"/>
      <protection/>
    </xf>
    <xf numFmtId="0" fontId="68" fillId="12" borderId="11" xfId="60" applyFont="1" applyFill="1" applyBorder="1" applyAlignment="1">
      <alignment horizontal="center" vertical="center" wrapText="1"/>
      <protection/>
    </xf>
    <xf numFmtId="0" fontId="68" fillId="33" borderId="11" xfId="60" applyFont="1" applyFill="1" applyBorder="1" applyAlignment="1">
      <alignment horizontal="center" vertical="center" wrapText="1"/>
      <protection/>
    </xf>
    <xf numFmtId="0" fontId="68" fillId="16" borderId="11" xfId="60" applyFont="1" applyFill="1" applyBorder="1" applyAlignment="1">
      <alignment horizontal="center" vertical="center" wrapText="1"/>
      <protection/>
    </xf>
    <xf numFmtId="0" fontId="67" fillId="0" borderId="11" xfId="60" applyFont="1" applyFill="1" applyBorder="1" applyAlignment="1">
      <alignment horizontal="center" vertical="center" textRotation="90" wrapText="1"/>
      <protection/>
    </xf>
    <xf numFmtId="0" fontId="67" fillId="0" borderId="27" xfId="60" applyFont="1" applyFill="1" applyBorder="1" applyAlignment="1">
      <alignment horizontal="center" vertical="center" wrapText="1"/>
      <protection/>
    </xf>
    <xf numFmtId="0" fontId="67" fillId="0" borderId="15" xfId="60" applyFont="1" applyFill="1" applyBorder="1" applyAlignment="1">
      <alignment horizontal="center" vertical="center" wrapText="1"/>
      <protection/>
    </xf>
    <xf numFmtId="0" fontId="68" fillId="15" borderId="11" xfId="60" applyFont="1" applyFill="1" applyBorder="1" applyAlignment="1">
      <alignment horizontal="center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51" fillId="33" borderId="11" xfId="60" applyFont="1" applyFill="1" applyBorder="1" applyAlignment="1">
      <alignment horizontal="center" vertical="center" wrapText="1"/>
      <protection/>
    </xf>
    <xf numFmtId="0" fontId="0" fillId="33" borderId="27" xfId="60" applyFont="1" applyFill="1" applyBorder="1" applyAlignment="1">
      <alignment horizontal="center" vertical="center" wrapText="1"/>
      <protection/>
    </xf>
    <xf numFmtId="0" fontId="0" fillId="33" borderId="38" xfId="60" applyFont="1" applyFill="1" applyBorder="1" applyAlignment="1">
      <alignment horizontal="center" vertical="center" wrapText="1"/>
      <protection/>
    </xf>
    <xf numFmtId="0" fontId="0" fillId="33" borderId="15" xfId="60" applyFont="1" applyFill="1" applyBorder="1" applyAlignment="1">
      <alignment horizontal="center" vertical="center" wrapText="1"/>
      <protection/>
    </xf>
    <xf numFmtId="0" fontId="0" fillId="33" borderId="12" xfId="60" applyFont="1" applyFill="1" applyBorder="1" applyAlignment="1">
      <alignment horizontal="center" vertical="center" textRotation="90" wrapText="1"/>
      <protection/>
    </xf>
    <xf numFmtId="0" fontId="0" fillId="33" borderId="24" xfId="60" applyFont="1" applyFill="1" applyBorder="1" applyAlignment="1">
      <alignment horizontal="center" vertical="center" textRotation="90" wrapText="1"/>
      <protection/>
    </xf>
    <xf numFmtId="0" fontId="0" fillId="33" borderId="10" xfId="60" applyFont="1" applyFill="1" applyBorder="1" applyAlignment="1">
      <alignment horizontal="center" vertical="center" textRotation="90" wrapText="1"/>
      <protection/>
    </xf>
    <xf numFmtId="0" fontId="75" fillId="33" borderId="27" xfId="60" applyFont="1" applyFill="1" applyBorder="1" applyAlignment="1">
      <alignment horizontal="center" vertical="center" wrapText="1"/>
      <protection/>
    </xf>
    <xf numFmtId="0" fontId="75" fillId="33" borderId="38" xfId="60" applyFont="1" applyFill="1" applyBorder="1" applyAlignment="1">
      <alignment horizontal="center" vertical="center" wrapText="1"/>
      <protection/>
    </xf>
    <xf numFmtId="0" fontId="75" fillId="33" borderId="15" xfId="60" applyFont="1" applyFill="1" applyBorder="1" applyAlignment="1">
      <alignment horizontal="center" vertical="center" wrapText="1"/>
      <protection/>
    </xf>
    <xf numFmtId="0" fontId="7" fillId="34" borderId="12" xfId="60" applyFont="1" applyFill="1" applyBorder="1" applyAlignment="1">
      <alignment horizontal="center" vertical="center" textRotation="90"/>
      <protection/>
    </xf>
    <xf numFmtId="0" fontId="7" fillId="34" borderId="24" xfId="60" applyFont="1" applyFill="1" applyBorder="1" applyAlignment="1">
      <alignment horizontal="center" vertical="center" textRotation="90"/>
      <protection/>
    </xf>
    <xf numFmtId="0" fontId="7" fillId="34" borderId="10" xfId="60" applyFont="1" applyFill="1" applyBorder="1" applyAlignment="1">
      <alignment horizontal="center" vertical="center" textRotation="90"/>
      <protection/>
    </xf>
    <xf numFmtId="0" fontId="67" fillId="33" borderId="11" xfId="60" applyFont="1" applyFill="1" applyBorder="1" applyAlignment="1">
      <alignment horizontal="center" vertical="center" textRotation="90" wrapText="1"/>
      <protection/>
    </xf>
    <xf numFmtId="0" fontId="51" fillId="33" borderId="39" xfId="60" applyFont="1" applyFill="1" applyBorder="1" applyAlignment="1">
      <alignment horizontal="center" vertical="center" textRotation="90" wrapText="1"/>
      <protection/>
    </xf>
    <xf numFmtId="0" fontId="51" fillId="33" borderId="0" xfId="60" applyFont="1" applyFill="1" applyBorder="1" applyAlignment="1">
      <alignment horizontal="center" vertical="center" textRotation="90" wrapText="1"/>
      <protection/>
    </xf>
    <xf numFmtId="0" fontId="51" fillId="33" borderId="40" xfId="60" applyFont="1" applyFill="1" applyBorder="1" applyAlignment="1">
      <alignment horizontal="center" vertical="center" textRotation="90" wrapText="1"/>
      <protection/>
    </xf>
    <xf numFmtId="0" fontId="0" fillId="33" borderId="12" xfId="60" applyFont="1" applyFill="1" applyBorder="1" applyAlignment="1">
      <alignment horizontal="center" vertical="center" textRotation="90" wrapText="1"/>
      <protection/>
    </xf>
    <xf numFmtId="0" fontId="64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Percent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zoomScalePageLayoutView="50" workbookViewId="0" topLeftCell="A1">
      <selection activeCell="E109" sqref="E109"/>
    </sheetView>
  </sheetViews>
  <sheetFormatPr defaultColWidth="9.140625" defaultRowHeight="15"/>
  <cols>
    <col min="1" max="1" width="43.00390625" style="23" customWidth="1"/>
    <col min="2" max="2" width="14.28125" style="23" customWidth="1"/>
    <col min="3" max="3" width="7.7109375" style="23" customWidth="1"/>
    <col min="4" max="4" width="5.421875" style="23" customWidth="1"/>
    <col min="5" max="5" width="5.00390625" style="23" customWidth="1"/>
    <col min="6" max="6" width="4.8515625" style="23" customWidth="1"/>
    <col min="7" max="7" width="6.00390625" style="23" customWidth="1"/>
    <col min="8" max="8" width="5.28125" style="23" customWidth="1"/>
    <col min="9" max="9" width="5.7109375" style="23" customWidth="1"/>
    <col min="10" max="10" width="4.421875" style="23" customWidth="1"/>
    <col min="11" max="11" width="6.140625" style="24" customWidth="1"/>
    <col min="12" max="12" width="3.57421875" style="24" customWidth="1"/>
    <col min="13" max="13" width="4.8515625" style="24" customWidth="1"/>
    <col min="14" max="14" width="4.28125" style="24" customWidth="1"/>
    <col min="15" max="15" width="5.28125" style="23" customWidth="1"/>
    <col min="16" max="16" width="5.140625" style="23" customWidth="1"/>
    <col min="17" max="17" width="3.7109375" style="23" customWidth="1"/>
    <col min="18" max="18" width="4.28125" style="23" customWidth="1"/>
    <col min="19" max="19" width="6.28125" style="23" customWidth="1"/>
    <col min="20" max="20" width="4.421875" style="23" customWidth="1"/>
    <col min="21" max="21" width="4.57421875" style="23" customWidth="1"/>
    <col min="22" max="23" width="4.7109375" style="23" customWidth="1"/>
    <col min="24" max="25" width="15.140625" style="23" customWidth="1"/>
    <col min="26" max="26" width="12.28125" style="23" customWidth="1"/>
    <col min="27" max="27" width="9.421875" style="23" customWidth="1"/>
    <col min="28" max="28" width="13.28125" style="23" customWidth="1"/>
    <col min="29" max="31" width="9.140625" style="23" customWidth="1"/>
    <col min="32" max="32" width="9.140625" style="24" customWidth="1"/>
    <col min="33" max="38" width="9.140625" style="23" customWidth="1"/>
    <col min="39" max="39" width="6.57421875" style="23" customWidth="1"/>
    <col min="40" max="43" width="9.140625" style="23" hidden="1" customWidth="1"/>
    <col min="44" max="44" width="14.7109375" style="23" hidden="1" customWidth="1"/>
    <col min="45" max="45" width="7.28125" style="23" customWidth="1"/>
    <col min="46" max="46" width="4.8515625" style="23" customWidth="1"/>
    <col min="47" max="48" width="9.00390625" style="23" customWidth="1"/>
    <col min="49" max="49" width="12.421875" style="23" customWidth="1"/>
    <col min="50" max="52" width="6.7109375" style="23" customWidth="1"/>
    <col min="53" max="53" width="6.8515625" style="23" hidden="1" customWidth="1"/>
    <col min="54" max="54" width="7.421875" style="24" hidden="1" customWidth="1"/>
    <col min="55" max="55" width="6.7109375" style="24" hidden="1" customWidth="1"/>
    <col min="56" max="59" width="6.7109375" style="24" customWidth="1"/>
    <col min="60" max="60" width="5.57421875" style="24" customWidth="1"/>
    <col min="61" max="62" width="6.7109375" style="24" customWidth="1"/>
    <col min="63" max="63" width="10.28125" style="23" customWidth="1"/>
    <col min="64" max="64" width="7.421875" style="23" customWidth="1"/>
    <col min="65" max="16384" width="9.140625" style="23" customWidth="1"/>
  </cols>
  <sheetData>
    <row r="2" spans="1:64" ht="18.7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</row>
    <row r="4" spans="1:64" ht="32.25" customHeight="1">
      <c r="A4" s="188" t="s">
        <v>1</v>
      </c>
      <c r="B4" s="189" t="s">
        <v>2</v>
      </c>
      <c r="C4" s="190" t="s">
        <v>3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 t="s">
        <v>4</v>
      </c>
      <c r="X4" s="192" t="s">
        <v>5</v>
      </c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1" t="s">
        <v>6</v>
      </c>
      <c r="AN4" s="189" t="s">
        <v>7</v>
      </c>
      <c r="AO4" s="189"/>
      <c r="AP4" s="189"/>
      <c r="AQ4" s="189"/>
      <c r="AR4" s="189"/>
      <c r="AS4" s="205" t="s">
        <v>3</v>
      </c>
      <c r="AT4" s="205"/>
      <c r="AU4" s="205" t="s">
        <v>8</v>
      </c>
      <c r="AV4" s="205"/>
      <c r="AW4" s="205"/>
      <c r="AX4" s="205"/>
      <c r="AY4" s="205"/>
      <c r="AZ4" s="205"/>
      <c r="BA4" s="216" t="s">
        <v>9</v>
      </c>
      <c r="BB4" s="219" t="s">
        <v>10</v>
      </c>
      <c r="BC4" s="220" t="s">
        <v>11</v>
      </c>
      <c r="BD4" s="207" t="s">
        <v>12</v>
      </c>
      <c r="BE4" s="208"/>
      <c r="BF4" s="208"/>
      <c r="BG4" s="208"/>
      <c r="BH4" s="209"/>
      <c r="BI4" s="210" t="s">
        <v>13</v>
      </c>
      <c r="BJ4" s="210" t="s">
        <v>14</v>
      </c>
      <c r="BK4" s="193" t="s">
        <v>15</v>
      </c>
      <c r="BL4" s="196" t="s">
        <v>11</v>
      </c>
    </row>
    <row r="5" spans="1:64" ht="45" customHeight="1">
      <c r="A5" s="188"/>
      <c r="B5" s="189"/>
      <c r="C5" s="197" t="s">
        <v>16</v>
      </c>
      <c r="D5" s="197"/>
      <c r="E5" s="197"/>
      <c r="F5" s="197"/>
      <c r="G5" s="198" t="s">
        <v>17</v>
      </c>
      <c r="H5" s="198"/>
      <c r="I5" s="198"/>
      <c r="J5" s="198"/>
      <c r="K5" s="199" t="s">
        <v>18</v>
      </c>
      <c r="L5" s="199"/>
      <c r="M5" s="199"/>
      <c r="N5" s="199"/>
      <c r="O5" s="200" t="s">
        <v>19</v>
      </c>
      <c r="P5" s="200"/>
      <c r="Q5" s="200"/>
      <c r="R5" s="200"/>
      <c r="S5" s="204" t="s">
        <v>20</v>
      </c>
      <c r="T5" s="204"/>
      <c r="U5" s="204"/>
      <c r="V5" s="204"/>
      <c r="W5" s="191"/>
      <c r="X5" s="133" t="s">
        <v>21</v>
      </c>
      <c r="Y5" s="133" t="s">
        <v>21</v>
      </c>
      <c r="Z5" s="133" t="s">
        <v>21</v>
      </c>
      <c r="AA5" s="133" t="s">
        <v>21</v>
      </c>
      <c r="AB5" s="133" t="s">
        <v>21</v>
      </c>
      <c r="AC5" s="133" t="s">
        <v>21</v>
      </c>
      <c r="AD5" s="133" t="s">
        <v>21</v>
      </c>
      <c r="AE5" s="133" t="s">
        <v>21</v>
      </c>
      <c r="AF5" s="134" t="s">
        <v>21</v>
      </c>
      <c r="AG5" s="133" t="s">
        <v>21</v>
      </c>
      <c r="AH5" s="133" t="s">
        <v>21</v>
      </c>
      <c r="AI5" s="133" t="s">
        <v>22</v>
      </c>
      <c r="AJ5" s="133" t="s">
        <v>22</v>
      </c>
      <c r="AK5" s="133" t="s">
        <v>22</v>
      </c>
      <c r="AL5" s="133" t="s">
        <v>22</v>
      </c>
      <c r="AM5" s="191"/>
      <c r="AN5" s="189"/>
      <c r="AO5" s="189"/>
      <c r="AP5" s="189"/>
      <c r="AQ5" s="189"/>
      <c r="AR5" s="189"/>
      <c r="AS5" s="205"/>
      <c r="AT5" s="205"/>
      <c r="AU5" s="205"/>
      <c r="AV5" s="205"/>
      <c r="AW5" s="205"/>
      <c r="AX5" s="205"/>
      <c r="AY5" s="205"/>
      <c r="AZ5" s="205"/>
      <c r="BA5" s="217"/>
      <c r="BB5" s="219"/>
      <c r="BC5" s="221"/>
      <c r="BD5" s="206" t="s">
        <v>23</v>
      </c>
      <c r="BE5" s="206"/>
      <c r="BF5" s="132" t="s">
        <v>24</v>
      </c>
      <c r="BG5" s="131"/>
      <c r="BH5" s="223" t="s">
        <v>207</v>
      </c>
      <c r="BI5" s="211"/>
      <c r="BJ5" s="211"/>
      <c r="BK5" s="194"/>
      <c r="BL5" s="196"/>
    </row>
    <row r="6" spans="1:64" ht="82.5" customHeight="1">
      <c r="A6" s="188"/>
      <c r="B6" s="189"/>
      <c r="C6" s="130" t="s">
        <v>26</v>
      </c>
      <c r="D6" s="130" t="s">
        <v>27</v>
      </c>
      <c r="E6" s="130" t="s">
        <v>28</v>
      </c>
      <c r="F6" s="130" t="s">
        <v>29</v>
      </c>
      <c r="G6" s="129" t="s">
        <v>30</v>
      </c>
      <c r="H6" s="129" t="s">
        <v>27</v>
      </c>
      <c r="I6" s="129" t="s">
        <v>28</v>
      </c>
      <c r="J6" s="129" t="s">
        <v>29</v>
      </c>
      <c r="K6" s="128" t="s">
        <v>30</v>
      </c>
      <c r="L6" s="128" t="s">
        <v>27</v>
      </c>
      <c r="M6" s="128" t="s">
        <v>28</v>
      </c>
      <c r="N6" s="128" t="s">
        <v>29</v>
      </c>
      <c r="O6" s="127" t="s">
        <v>30</v>
      </c>
      <c r="P6" s="127" t="s">
        <v>27</v>
      </c>
      <c r="Q6" s="127" t="s">
        <v>28</v>
      </c>
      <c r="R6" s="127" t="s">
        <v>29</v>
      </c>
      <c r="S6" s="126" t="s">
        <v>30</v>
      </c>
      <c r="T6" s="126" t="s">
        <v>27</v>
      </c>
      <c r="U6" s="126" t="s">
        <v>28</v>
      </c>
      <c r="V6" s="126" t="s">
        <v>29</v>
      </c>
      <c r="W6" s="191"/>
      <c r="X6" s="123" t="s">
        <v>31</v>
      </c>
      <c r="Y6" s="123" t="s">
        <v>32</v>
      </c>
      <c r="Z6" s="123" t="s">
        <v>33</v>
      </c>
      <c r="AA6" s="123" t="s">
        <v>34</v>
      </c>
      <c r="AB6" s="123" t="s">
        <v>35</v>
      </c>
      <c r="AC6" s="123" t="s">
        <v>36</v>
      </c>
      <c r="AD6" s="123" t="s">
        <v>37</v>
      </c>
      <c r="AE6" s="123" t="s">
        <v>38</v>
      </c>
      <c r="AF6" s="125" t="s">
        <v>39</v>
      </c>
      <c r="AG6" s="123" t="s">
        <v>40</v>
      </c>
      <c r="AH6" s="123" t="s">
        <v>41</v>
      </c>
      <c r="AI6" s="123" t="s">
        <v>42</v>
      </c>
      <c r="AJ6" s="123" t="s">
        <v>43</v>
      </c>
      <c r="AK6" s="123" t="s">
        <v>44</v>
      </c>
      <c r="AL6" s="123" t="s">
        <v>45</v>
      </c>
      <c r="AM6" s="191"/>
      <c r="AN6" s="123" t="s">
        <v>46</v>
      </c>
      <c r="AO6" s="123" t="s">
        <v>47</v>
      </c>
      <c r="AP6" s="123" t="s">
        <v>48</v>
      </c>
      <c r="AQ6" s="123" t="s">
        <v>25</v>
      </c>
      <c r="AR6" s="122" t="s">
        <v>49</v>
      </c>
      <c r="AS6" s="201" t="s">
        <v>50</v>
      </c>
      <c r="AT6" s="201" t="s">
        <v>51</v>
      </c>
      <c r="AU6" s="202" t="s">
        <v>52</v>
      </c>
      <c r="AV6" s="203"/>
      <c r="AW6" s="202" t="s">
        <v>24</v>
      </c>
      <c r="AX6" s="203"/>
      <c r="AY6" s="201" t="s">
        <v>23</v>
      </c>
      <c r="AZ6" s="201" t="s">
        <v>53</v>
      </c>
      <c r="BA6" s="217"/>
      <c r="BB6" s="219"/>
      <c r="BC6" s="221"/>
      <c r="BD6" s="213" t="s">
        <v>54</v>
      </c>
      <c r="BE6" s="215"/>
      <c r="BF6" s="213" t="s">
        <v>55</v>
      </c>
      <c r="BG6" s="214"/>
      <c r="BH6" s="211"/>
      <c r="BI6" s="211"/>
      <c r="BJ6" s="211"/>
      <c r="BK6" s="194"/>
      <c r="BL6" s="196"/>
    </row>
    <row r="7" spans="1:64" ht="111.75" customHeight="1">
      <c r="A7" s="188"/>
      <c r="B7" s="189"/>
      <c r="C7" s="130"/>
      <c r="D7" s="130"/>
      <c r="E7" s="130"/>
      <c r="F7" s="130"/>
      <c r="G7" s="129"/>
      <c r="H7" s="129"/>
      <c r="I7" s="129"/>
      <c r="J7" s="129"/>
      <c r="K7" s="128"/>
      <c r="L7" s="128"/>
      <c r="M7" s="128"/>
      <c r="N7" s="128"/>
      <c r="O7" s="127"/>
      <c r="P7" s="127"/>
      <c r="Q7" s="127"/>
      <c r="R7" s="127"/>
      <c r="S7" s="126"/>
      <c r="T7" s="126"/>
      <c r="U7" s="126"/>
      <c r="V7" s="126"/>
      <c r="W7" s="124"/>
      <c r="X7" s="123"/>
      <c r="Y7" s="123"/>
      <c r="Z7" s="123"/>
      <c r="AA7" s="123"/>
      <c r="AB7" s="123"/>
      <c r="AC7" s="123"/>
      <c r="AD7" s="123"/>
      <c r="AE7" s="123"/>
      <c r="AF7" s="125"/>
      <c r="AG7" s="123"/>
      <c r="AH7" s="123"/>
      <c r="AI7" s="123"/>
      <c r="AJ7" s="123"/>
      <c r="AK7" s="123"/>
      <c r="AL7" s="123"/>
      <c r="AM7" s="124"/>
      <c r="AN7" s="123"/>
      <c r="AO7" s="123"/>
      <c r="AP7" s="123"/>
      <c r="AQ7" s="123"/>
      <c r="AR7" s="122"/>
      <c r="AS7" s="201"/>
      <c r="AT7" s="201"/>
      <c r="AU7" s="120" t="s">
        <v>46</v>
      </c>
      <c r="AV7" s="120" t="s">
        <v>47</v>
      </c>
      <c r="AW7" s="121" t="s">
        <v>48</v>
      </c>
      <c r="AX7" s="120" t="s">
        <v>25</v>
      </c>
      <c r="AY7" s="201"/>
      <c r="AZ7" s="201"/>
      <c r="BA7" s="218"/>
      <c r="BB7" s="219"/>
      <c r="BC7" s="222"/>
      <c r="BD7" s="119" t="s">
        <v>56</v>
      </c>
      <c r="BE7" s="119" t="s">
        <v>57</v>
      </c>
      <c r="BF7" s="119" t="s">
        <v>56</v>
      </c>
      <c r="BG7" s="118" t="s">
        <v>57</v>
      </c>
      <c r="BH7" s="212"/>
      <c r="BI7" s="212"/>
      <c r="BJ7" s="212"/>
      <c r="BK7" s="195"/>
      <c r="BL7" s="196"/>
    </row>
    <row r="8" spans="1:64" ht="15.75">
      <c r="A8" s="1" t="s">
        <v>211</v>
      </c>
      <c r="B8" s="117">
        <v>123</v>
      </c>
      <c r="C8" s="115">
        <v>1</v>
      </c>
      <c r="D8" s="115">
        <v>4</v>
      </c>
      <c r="E8" s="116">
        <v>2</v>
      </c>
      <c r="F8" s="116"/>
      <c r="G8" s="116">
        <v>1</v>
      </c>
      <c r="H8" s="116">
        <v>1</v>
      </c>
      <c r="I8" s="116">
        <v>1</v>
      </c>
      <c r="J8" s="116"/>
      <c r="K8" s="116"/>
      <c r="L8" s="116">
        <v>1</v>
      </c>
      <c r="M8" s="116">
        <v>1</v>
      </c>
      <c r="N8" s="116"/>
      <c r="O8" s="116"/>
      <c r="P8" s="116">
        <v>6</v>
      </c>
      <c r="Q8" s="116">
        <v>1</v>
      </c>
      <c r="R8" s="116"/>
      <c r="S8" s="116"/>
      <c r="T8" s="116">
        <v>4</v>
      </c>
      <c r="U8" s="115"/>
      <c r="V8" s="114"/>
      <c r="W8" s="113">
        <f aca="true" t="shared" si="0" ref="W8:W39">SUM(C8:V8)</f>
        <v>23</v>
      </c>
      <c r="X8" s="112">
        <v>4</v>
      </c>
      <c r="Y8" s="111">
        <v>2</v>
      </c>
      <c r="Z8" s="111">
        <v>1</v>
      </c>
      <c r="AA8" s="111">
        <v>1</v>
      </c>
      <c r="AB8" s="111">
        <v>1</v>
      </c>
      <c r="AC8" s="111"/>
      <c r="AD8" s="111"/>
      <c r="AE8" s="111">
        <v>1</v>
      </c>
      <c r="AF8" s="111">
        <v>1</v>
      </c>
      <c r="AG8" s="111"/>
      <c r="AH8" s="111"/>
      <c r="AI8" s="111"/>
      <c r="AJ8" s="111"/>
      <c r="AK8" s="111"/>
      <c r="AL8" s="111"/>
      <c r="AM8" s="110">
        <f aca="true" t="shared" si="1" ref="AM8:AM39">SUM(X8:AL8)</f>
        <v>11</v>
      </c>
      <c r="AN8" s="60">
        <v>1</v>
      </c>
      <c r="AO8" s="60"/>
      <c r="AP8" s="60">
        <v>1</v>
      </c>
      <c r="AQ8" s="60">
        <v>2</v>
      </c>
      <c r="AR8" s="109">
        <f aca="true" t="shared" si="2" ref="AR8:AR39">SUM(AP8:AQ8)</f>
        <v>3</v>
      </c>
      <c r="AS8" s="60">
        <f aca="true" t="shared" si="3" ref="AS8:AS39">TRANSPOSE(W8)</f>
        <v>23</v>
      </c>
      <c r="AT8" s="60">
        <f aca="true" t="shared" si="4" ref="AT8:AT39">TRANSPOSE(AM8)</f>
        <v>11</v>
      </c>
      <c r="AU8" s="60">
        <f aca="true" t="shared" si="5" ref="AU8:AU39">TRANSPOSE(AN8)</f>
        <v>1</v>
      </c>
      <c r="AV8" s="60">
        <f aca="true" t="shared" si="6" ref="AV8:AV39">TRANSPOSE(AO8)</f>
        <v>0</v>
      </c>
      <c r="AW8" s="60"/>
      <c r="AX8" s="60">
        <v>1</v>
      </c>
      <c r="AY8" s="58">
        <v>2</v>
      </c>
      <c r="AZ8" s="58">
        <f>TRANSPOSE(BA8:BA104)</f>
        <v>4</v>
      </c>
      <c r="BA8" s="108">
        <f aca="true" t="shared" si="7" ref="BA8:BA39">SUM(AN8:AQ8)</f>
        <v>4</v>
      </c>
      <c r="BB8" s="107">
        <f aca="true" t="shared" si="8" ref="BB8:BB39">W8+AM8+BA8</f>
        <v>38</v>
      </c>
      <c r="BC8" s="55">
        <f aca="true" t="shared" si="9" ref="BC8:BC39">BB8/B8</f>
        <v>0.3089430894308943</v>
      </c>
      <c r="BD8" s="54"/>
      <c r="BE8" s="54"/>
      <c r="BF8" s="54">
        <v>1</v>
      </c>
      <c r="BG8" s="54"/>
      <c r="BH8" s="54"/>
      <c r="BI8" s="54">
        <v>1</v>
      </c>
      <c r="BJ8" s="54">
        <f aca="true" t="shared" si="10" ref="BJ8:BJ39">SUM(BB8,BI8)</f>
        <v>39</v>
      </c>
      <c r="BK8" s="53">
        <v>38</v>
      </c>
      <c r="BL8" s="52">
        <f aca="true" t="shared" si="11" ref="BL8:BL39">BK8/B8</f>
        <v>0.3089430894308943</v>
      </c>
    </row>
    <row r="9" spans="1:64" ht="15.75">
      <c r="A9" s="2" t="s">
        <v>58</v>
      </c>
      <c r="B9" s="70">
        <v>66</v>
      </c>
      <c r="C9" s="53"/>
      <c r="D9" s="71">
        <v>5</v>
      </c>
      <c r="E9" s="92">
        <v>1</v>
      </c>
      <c r="F9" s="92"/>
      <c r="G9" s="92"/>
      <c r="H9" s="92">
        <v>1</v>
      </c>
      <c r="I9" s="92"/>
      <c r="J9" s="92"/>
      <c r="K9" s="92"/>
      <c r="L9" s="92">
        <v>1</v>
      </c>
      <c r="M9" s="92"/>
      <c r="N9" s="92"/>
      <c r="O9" s="92"/>
      <c r="P9" s="92">
        <v>4</v>
      </c>
      <c r="Q9" s="92">
        <v>2</v>
      </c>
      <c r="R9" s="92">
        <v>1</v>
      </c>
      <c r="S9" s="92"/>
      <c r="T9" s="92">
        <v>5</v>
      </c>
      <c r="U9" s="71"/>
      <c r="V9" s="91"/>
      <c r="W9" s="61">
        <f t="shared" si="0"/>
        <v>20</v>
      </c>
      <c r="X9" s="63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1">
        <f t="shared" si="1"/>
        <v>0</v>
      </c>
      <c r="AN9" s="60"/>
      <c r="AO9" s="60"/>
      <c r="AP9" s="60"/>
      <c r="AQ9" s="60">
        <v>6</v>
      </c>
      <c r="AR9" s="59">
        <f t="shared" si="2"/>
        <v>6</v>
      </c>
      <c r="AS9" s="58">
        <f t="shared" si="3"/>
        <v>20</v>
      </c>
      <c r="AT9" s="58">
        <f t="shared" si="4"/>
        <v>0</v>
      </c>
      <c r="AU9" s="58">
        <f t="shared" si="5"/>
        <v>0</v>
      </c>
      <c r="AV9" s="58">
        <f t="shared" si="6"/>
        <v>0</v>
      </c>
      <c r="AW9" s="58"/>
      <c r="AX9" s="58">
        <v>4</v>
      </c>
      <c r="AY9" s="58">
        <v>2</v>
      </c>
      <c r="AZ9" s="58">
        <f aca="true" t="shared" si="12" ref="AZ9:AZ39">TRANSPOSE(BA9:BA105)</f>
        <v>6</v>
      </c>
      <c r="BA9" s="57">
        <f t="shared" si="7"/>
        <v>6</v>
      </c>
      <c r="BB9" s="56">
        <f t="shared" si="8"/>
        <v>26</v>
      </c>
      <c r="BC9" s="55">
        <f t="shared" si="9"/>
        <v>0.3939393939393939</v>
      </c>
      <c r="BD9" s="54"/>
      <c r="BE9" s="54"/>
      <c r="BF9" s="54">
        <v>2</v>
      </c>
      <c r="BG9" s="54"/>
      <c r="BH9" s="54"/>
      <c r="BI9" s="54">
        <v>2</v>
      </c>
      <c r="BJ9" s="54">
        <f t="shared" si="10"/>
        <v>28</v>
      </c>
      <c r="BK9" s="53">
        <v>25</v>
      </c>
      <c r="BL9" s="52">
        <f t="shared" si="11"/>
        <v>0.3787878787878788</v>
      </c>
    </row>
    <row r="10" spans="1:64" ht="15.75">
      <c r="A10" s="3" t="s">
        <v>59</v>
      </c>
      <c r="B10" s="106">
        <v>132</v>
      </c>
      <c r="C10" s="53"/>
      <c r="D10" s="71">
        <v>1</v>
      </c>
      <c r="E10" s="92">
        <v>2</v>
      </c>
      <c r="F10" s="92">
        <v>2</v>
      </c>
      <c r="G10" s="92"/>
      <c r="H10" s="92">
        <v>2</v>
      </c>
      <c r="I10" s="92"/>
      <c r="J10" s="92"/>
      <c r="K10" s="92"/>
      <c r="L10" s="92">
        <v>1</v>
      </c>
      <c r="M10" s="92"/>
      <c r="N10" s="92"/>
      <c r="O10" s="92"/>
      <c r="P10" s="92">
        <v>7</v>
      </c>
      <c r="Q10" s="92"/>
      <c r="R10" s="92"/>
      <c r="S10" s="92"/>
      <c r="T10" s="92">
        <v>3</v>
      </c>
      <c r="U10" s="71"/>
      <c r="V10" s="91"/>
      <c r="W10" s="61">
        <f t="shared" si="0"/>
        <v>18</v>
      </c>
      <c r="X10" s="105">
        <v>2</v>
      </c>
      <c r="Y10" s="69"/>
      <c r="Z10" s="69"/>
      <c r="AA10" s="69">
        <v>1</v>
      </c>
      <c r="AB10" s="69">
        <v>1</v>
      </c>
      <c r="AC10" s="69"/>
      <c r="AD10" s="69"/>
      <c r="AE10" s="69">
        <v>1</v>
      </c>
      <c r="AF10" s="69">
        <v>1</v>
      </c>
      <c r="AG10" s="69"/>
      <c r="AH10" s="69">
        <v>1</v>
      </c>
      <c r="AI10" s="69"/>
      <c r="AJ10" s="69"/>
      <c r="AK10" s="69"/>
      <c r="AL10" s="69">
        <v>1</v>
      </c>
      <c r="AM10" s="61">
        <f t="shared" si="1"/>
        <v>8</v>
      </c>
      <c r="AN10" s="74"/>
      <c r="AO10" s="74"/>
      <c r="AP10" s="74"/>
      <c r="AQ10" s="74">
        <v>14</v>
      </c>
      <c r="AR10" s="59">
        <f t="shared" si="2"/>
        <v>14</v>
      </c>
      <c r="AS10" s="58">
        <f t="shared" si="3"/>
        <v>18</v>
      </c>
      <c r="AT10" s="58">
        <f t="shared" si="4"/>
        <v>8</v>
      </c>
      <c r="AU10" s="58">
        <f t="shared" si="5"/>
        <v>0</v>
      </c>
      <c r="AV10" s="58">
        <f t="shared" si="6"/>
        <v>0</v>
      </c>
      <c r="AW10" s="58">
        <v>0</v>
      </c>
      <c r="AX10" s="58">
        <v>9</v>
      </c>
      <c r="AY10" s="58">
        <v>5</v>
      </c>
      <c r="AZ10" s="58">
        <f t="shared" si="12"/>
        <v>14</v>
      </c>
      <c r="BA10" s="57">
        <f t="shared" si="7"/>
        <v>14</v>
      </c>
      <c r="BB10" s="56">
        <f t="shared" si="8"/>
        <v>40</v>
      </c>
      <c r="BC10" s="55">
        <f t="shared" si="9"/>
        <v>0.30303030303030304</v>
      </c>
      <c r="BD10" s="54"/>
      <c r="BE10" s="54"/>
      <c r="BF10" s="54">
        <v>1</v>
      </c>
      <c r="BG10" s="54"/>
      <c r="BH10" s="54">
        <v>12</v>
      </c>
      <c r="BI10" s="54">
        <v>13</v>
      </c>
      <c r="BJ10" s="54">
        <f t="shared" si="10"/>
        <v>53</v>
      </c>
      <c r="BK10" s="53">
        <v>51</v>
      </c>
      <c r="BL10" s="52">
        <f t="shared" si="11"/>
        <v>0.38636363636363635</v>
      </c>
    </row>
    <row r="11" spans="1:64" ht="15.75">
      <c r="A11" s="3" t="s">
        <v>60</v>
      </c>
      <c r="B11" s="70">
        <v>75</v>
      </c>
      <c r="C11" s="53">
        <v>0</v>
      </c>
      <c r="D11" s="71">
        <v>2</v>
      </c>
      <c r="E11" s="92">
        <v>2</v>
      </c>
      <c r="F11" s="92">
        <v>1</v>
      </c>
      <c r="G11" s="92"/>
      <c r="H11" s="92">
        <v>2</v>
      </c>
      <c r="I11" s="92"/>
      <c r="J11" s="92"/>
      <c r="K11" s="92"/>
      <c r="L11" s="92">
        <v>1</v>
      </c>
      <c r="M11" s="92"/>
      <c r="N11" s="92">
        <v>1</v>
      </c>
      <c r="O11" s="92"/>
      <c r="P11" s="92">
        <v>5</v>
      </c>
      <c r="Q11" s="92">
        <v>2</v>
      </c>
      <c r="R11" s="92"/>
      <c r="S11" s="92"/>
      <c r="T11" s="92">
        <v>3</v>
      </c>
      <c r="U11" s="71"/>
      <c r="V11" s="91">
        <v>1</v>
      </c>
      <c r="W11" s="61">
        <f t="shared" si="0"/>
        <v>20</v>
      </c>
      <c r="X11" s="63">
        <v>1</v>
      </c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1">
        <f t="shared" si="1"/>
        <v>1</v>
      </c>
      <c r="AN11" s="60"/>
      <c r="AO11" s="60"/>
      <c r="AP11" s="60">
        <v>1</v>
      </c>
      <c r="AQ11" s="60">
        <v>7</v>
      </c>
      <c r="AR11" s="59">
        <f t="shared" si="2"/>
        <v>8</v>
      </c>
      <c r="AS11" s="58">
        <f t="shared" si="3"/>
        <v>20</v>
      </c>
      <c r="AT11" s="58">
        <f t="shared" si="4"/>
        <v>1</v>
      </c>
      <c r="AU11" s="58">
        <f t="shared" si="5"/>
        <v>0</v>
      </c>
      <c r="AV11" s="58">
        <f t="shared" si="6"/>
        <v>0</v>
      </c>
      <c r="AW11" s="58"/>
      <c r="AX11" s="58">
        <v>8</v>
      </c>
      <c r="AY11" s="58">
        <v>0</v>
      </c>
      <c r="AZ11" s="58">
        <f t="shared" si="12"/>
        <v>8</v>
      </c>
      <c r="BA11" s="57">
        <f t="shared" si="7"/>
        <v>8</v>
      </c>
      <c r="BB11" s="56">
        <f t="shared" si="8"/>
        <v>29</v>
      </c>
      <c r="BC11" s="55">
        <f t="shared" si="9"/>
        <v>0.38666666666666666</v>
      </c>
      <c r="BD11" s="54"/>
      <c r="BE11" s="54"/>
      <c r="BF11" s="54"/>
      <c r="BG11" s="54"/>
      <c r="BH11" s="54"/>
      <c r="BI11" s="54"/>
      <c r="BJ11" s="54">
        <f t="shared" si="10"/>
        <v>29</v>
      </c>
      <c r="BK11" s="53">
        <v>28</v>
      </c>
      <c r="BL11" s="52">
        <f t="shared" si="11"/>
        <v>0.37333333333333335</v>
      </c>
    </row>
    <row r="12" spans="1:64" ht="31.5">
      <c r="A12" s="4" t="s">
        <v>210</v>
      </c>
      <c r="B12" s="66">
        <v>106</v>
      </c>
      <c r="C12" s="65"/>
      <c r="D12" s="65">
        <v>3</v>
      </c>
      <c r="E12" s="88">
        <v>5</v>
      </c>
      <c r="F12" s="88"/>
      <c r="G12" s="88"/>
      <c r="H12" s="88"/>
      <c r="I12" s="88">
        <v>2</v>
      </c>
      <c r="J12" s="88"/>
      <c r="K12" s="88"/>
      <c r="L12" s="88">
        <v>1</v>
      </c>
      <c r="M12" s="88"/>
      <c r="N12" s="88"/>
      <c r="O12" s="88"/>
      <c r="P12" s="88">
        <v>6</v>
      </c>
      <c r="Q12" s="88">
        <v>2</v>
      </c>
      <c r="R12" s="88">
        <v>1</v>
      </c>
      <c r="S12" s="88"/>
      <c r="T12" s="88">
        <v>1</v>
      </c>
      <c r="U12" s="65">
        <v>2</v>
      </c>
      <c r="V12" s="87"/>
      <c r="W12" s="61">
        <f t="shared" si="0"/>
        <v>23</v>
      </c>
      <c r="X12" s="63">
        <v>1</v>
      </c>
      <c r="Y12" s="62">
        <v>3</v>
      </c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1">
        <f t="shared" si="1"/>
        <v>4</v>
      </c>
      <c r="AN12" s="60">
        <v>1</v>
      </c>
      <c r="AO12" s="60"/>
      <c r="AP12" s="60">
        <v>1</v>
      </c>
      <c r="AQ12" s="60"/>
      <c r="AR12" s="59">
        <f t="shared" si="2"/>
        <v>1</v>
      </c>
      <c r="AS12" s="58">
        <f t="shared" si="3"/>
        <v>23</v>
      </c>
      <c r="AT12" s="58">
        <f t="shared" si="4"/>
        <v>4</v>
      </c>
      <c r="AU12" s="58">
        <f t="shared" si="5"/>
        <v>1</v>
      </c>
      <c r="AV12" s="58">
        <f t="shared" si="6"/>
        <v>0</v>
      </c>
      <c r="AW12" s="58">
        <v>1</v>
      </c>
      <c r="AX12" s="58">
        <v>0</v>
      </c>
      <c r="AY12" s="58">
        <v>0</v>
      </c>
      <c r="AZ12" s="58">
        <f t="shared" si="12"/>
        <v>2</v>
      </c>
      <c r="BA12" s="57">
        <f t="shared" si="7"/>
        <v>2</v>
      </c>
      <c r="BB12" s="56">
        <f t="shared" si="8"/>
        <v>29</v>
      </c>
      <c r="BC12" s="55">
        <f t="shared" si="9"/>
        <v>0.27358490566037735</v>
      </c>
      <c r="BD12" s="54"/>
      <c r="BE12" s="54"/>
      <c r="BF12" s="54"/>
      <c r="BG12" s="54"/>
      <c r="BH12" s="54"/>
      <c r="BI12" s="54"/>
      <c r="BJ12" s="54">
        <f t="shared" si="10"/>
        <v>29</v>
      </c>
      <c r="BK12" s="53">
        <v>29</v>
      </c>
      <c r="BL12" s="52">
        <f t="shared" si="11"/>
        <v>0.27358490566037735</v>
      </c>
    </row>
    <row r="13" spans="1:64" ht="15.75">
      <c r="A13" s="4" t="s">
        <v>62</v>
      </c>
      <c r="B13" s="66">
        <v>75</v>
      </c>
      <c r="C13" s="65"/>
      <c r="D13" s="65">
        <v>2</v>
      </c>
      <c r="E13" s="88">
        <v>2</v>
      </c>
      <c r="F13" s="88">
        <v>2</v>
      </c>
      <c r="G13" s="88"/>
      <c r="H13" s="88"/>
      <c r="I13" s="88">
        <v>1</v>
      </c>
      <c r="J13" s="88">
        <v>1</v>
      </c>
      <c r="K13" s="88"/>
      <c r="L13" s="88"/>
      <c r="M13" s="88">
        <v>1</v>
      </c>
      <c r="N13" s="88"/>
      <c r="O13" s="88">
        <v>2</v>
      </c>
      <c r="P13" s="88">
        <v>3</v>
      </c>
      <c r="Q13" s="88">
        <v>1</v>
      </c>
      <c r="R13" s="88"/>
      <c r="S13" s="88"/>
      <c r="T13" s="88">
        <v>2</v>
      </c>
      <c r="U13" s="65"/>
      <c r="V13" s="87">
        <v>1</v>
      </c>
      <c r="W13" s="61">
        <f t="shared" si="0"/>
        <v>18</v>
      </c>
      <c r="X13" s="104"/>
      <c r="Y13" s="103"/>
      <c r="Z13" s="103"/>
      <c r="AA13" s="103"/>
      <c r="AB13" s="103">
        <v>1</v>
      </c>
      <c r="AC13" s="103"/>
      <c r="AD13" s="103">
        <v>1</v>
      </c>
      <c r="AE13" s="103">
        <v>1</v>
      </c>
      <c r="AF13" s="103">
        <v>1</v>
      </c>
      <c r="AG13" s="103"/>
      <c r="AH13" s="103"/>
      <c r="AI13" s="103"/>
      <c r="AJ13" s="103"/>
      <c r="AK13" s="103"/>
      <c r="AL13" s="103"/>
      <c r="AM13" s="61">
        <f t="shared" si="1"/>
        <v>4</v>
      </c>
      <c r="AN13" s="102"/>
      <c r="AO13" s="102"/>
      <c r="AP13" s="102"/>
      <c r="AQ13" s="102">
        <v>2</v>
      </c>
      <c r="AR13" s="59">
        <f t="shared" si="2"/>
        <v>2</v>
      </c>
      <c r="AS13" s="58">
        <f t="shared" si="3"/>
        <v>18</v>
      </c>
      <c r="AT13" s="58">
        <f t="shared" si="4"/>
        <v>4</v>
      </c>
      <c r="AU13" s="58">
        <f t="shared" si="5"/>
        <v>0</v>
      </c>
      <c r="AV13" s="58">
        <f t="shared" si="6"/>
        <v>0</v>
      </c>
      <c r="AW13" s="58"/>
      <c r="AX13" s="58">
        <v>1</v>
      </c>
      <c r="AY13" s="58">
        <v>1</v>
      </c>
      <c r="AZ13" s="58">
        <f t="shared" si="12"/>
        <v>2</v>
      </c>
      <c r="BA13" s="57">
        <f t="shared" si="7"/>
        <v>2</v>
      </c>
      <c r="BB13" s="56">
        <f t="shared" si="8"/>
        <v>24</v>
      </c>
      <c r="BC13" s="55">
        <f t="shared" si="9"/>
        <v>0.32</v>
      </c>
      <c r="BD13" s="54">
        <v>1</v>
      </c>
      <c r="BE13" s="54">
        <v>0</v>
      </c>
      <c r="BF13" s="54"/>
      <c r="BG13" s="54"/>
      <c r="BH13" s="54"/>
      <c r="BI13" s="54">
        <v>1</v>
      </c>
      <c r="BJ13" s="54">
        <f t="shared" si="10"/>
        <v>25</v>
      </c>
      <c r="BK13" s="53">
        <v>22</v>
      </c>
      <c r="BL13" s="52">
        <f t="shared" si="11"/>
        <v>0.29333333333333333</v>
      </c>
    </row>
    <row r="14" spans="1:64" ht="15.75">
      <c r="A14" s="3" t="s">
        <v>63</v>
      </c>
      <c r="B14" s="70">
        <v>46</v>
      </c>
      <c r="C14" s="65"/>
      <c r="D14" s="65">
        <v>1</v>
      </c>
      <c r="E14" s="88">
        <v>2</v>
      </c>
      <c r="F14" s="88">
        <v>1</v>
      </c>
      <c r="G14" s="88"/>
      <c r="H14" s="88"/>
      <c r="I14" s="88">
        <v>1</v>
      </c>
      <c r="J14" s="88"/>
      <c r="K14" s="88"/>
      <c r="L14" s="88"/>
      <c r="M14" s="88">
        <v>1</v>
      </c>
      <c r="N14" s="88"/>
      <c r="O14" s="88"/>
      <c r="P14" s="88">
        <v>3</v>
      </c>
      <c r="Q14" s="88">
        <v>2</v>
      </c>
      <c r="R14" s="88"/>
      <c r="S14" s="88"/>
      <c r="T14" s="88">
        <v>3</v>
      </c>
      <c r="U14" s="65"/>
      <c r="V14" s="87">
        <v>1</v>
      </c>
      <c r="W14" s="61">
        <f t="shared" si="0"/>
        <v>15</v>
      </c>
      <c r="X14" s="63">
        <v>2</v>
      </c>
      <c r="Y14" s="62"/>
      <c r="Z14" s="62"/>
      <c r="AA14" s="62">
        <v>1</v>
      </c>
      <c r="AB14" s="62"/>
      <c r="AC14" s="62"/>
      <c r="AD14" s="62"/>
      <c r="AE14" s="62">
        <v>1</v>
      </c>
      <c r="AF14" s="62">
        <v>1</v>
      </c>
      <c r="AG14" s="62"/>
      <c r="AH14" s="62"/>
      <c r="AI14" s="62"/>
      <c r="AJ14" s="62"/>
      <c r="AK14" s="62"/>
      <c r="AL14" s="62"/>
      <c r="AM14" s="61">
        <f t="shared" si="1"/>
        <v>5</v>
      </c>
      <c r="AN14" s="60"/>
      <c r="AO14" s="60"/>
      <c r="AP14" s="60">
        <v>1</v>
      </c>
      <c r="AQ14" s="60">
        <v>5</v>
      </c>
      <c r="AR14" s="59">
        <f t="shared" si="2"/>
        <v>6</v>
      </c>
      <c r="AS14" s="58">
        <f t="shared" si="3"/>
        <v>15</v>
      </c>
      <c r="AT14" s="58">
        <f t="shared" si="4"/>
        <v>5</v>
      </c>
      <c r="AU14" s="58">
        <f t="shared" si="5"/>
        <v>0</v>
      </c>
      <c r="AV14" s="58">
        <f t="shared" si="6"/>
        <v>0</v>
      </c>
      <c r="AW14" s="58">
        <v>1</v>
      </c>
      <c r="AX14" s="58">
        <v>1</v>
      </c>
      <c r="AY14" s="58">
        <v>4</v>
      </c>
      <c r="AZ14" s="58">
        <f t="shared" si="12"/>
        <v>6</v>
      </c>
      <c r="BA14" s="57">
        <f t="shared" si="7"/>
        <v>6</v>
      </c>
      <c r="BB14" s="56">
        <f t="shared" si="8"/>
        <v>26</v>
      </c>
      <c r="BC14" s="55">
        <f t="shared" si="9"/>
        <v>0.5652173913043478</v>
      </c>
      <c r="BD14" s="54"/>
      <c r="BE14" s="54"/>
      <c r="BF14" s="54"/>
      <c r="BG14" s="54">
        <v>1</v>
      </c>
      <c r="BH14" s="54"/>
      <c r="BI14" s="54">
        <v>1</v>
      </c>
      <c r="BJ14" s="54">
        <f t="shared" si="10"/>
        <v>27</v>
      </c>
      <c r="BK14" s="53">
        <v>28</v>
      </c>
      <c r="BL14" s="52">
        <f t="shared" si="11"/>
        <v>0.6086956521739131</v>
      </c>
    </row>
    <row r="15" spans="1:64" ht="15.75">
      <c r="A15" s="4" t="s">
        <v>64</v>
      </c>
      <c r="B15" s="66">
        <v>78</v>
      </c>
      <c r="C15" s="65">
        <v>2</v>
      </c>
      <c r="D15" s="65">
        <v>1</v>
      </c>
      <c r="E15" s="88">
        <v>5</v>
      </c>
      <c r="F15" s="88"/>
      <c r="G15" s="88"/>
      <c r="H15" s="88">
        <v>1</v>
      </c>
      <c r="I15" s="88">
        <v>1</v>
      </c>
      <c r="J15" s="88"/>
      <c r="K15" s="88"/>
      <c r="L15" s="88">
        <v>1</v>
      </c>
      <c r="M15" s="88"/>
      <c r="N15" s="88"/>
      <c r="O15" s="88"/>
      <c r="P15" s="88">
        <v>4</v>
      </c>
      <c r="Q15" s="88">
        <v>2</v>
      </c>
      <c r="R15" s="88">
        <v>1</v>
      </c>
      <c r="S15" s="88"/>
      <c r="T15" s="88">
        <v>2</v>
      </c>
      <c r="U15" s="65">
        <v>1</v>
      </c>
      <c r="V15" s="87">
        <v>2</v>
      </c>
      <c r="W15" s="61">
        <f t="shared" si="0"/>
        <v>23</v>
      </c>
      <c r="X15" s="63">
        <v>1</v>
      </c>
      <c r="Y15" s="62">
        <v>3</v>
      </c>
      <c r="Z15" s="62"/>
      <c r="AA15" s="62"/>
      <c r="AB15" s="62"/>
      <c r="AC15" s="62"/>
      <c r="AD15" s="62"/>
      <c r="AE15" s="62"/>
      <c r="AF15" s="62">
        <v>1</v>
      </c>
      <c r="AG15" s="62"/>
      <c r="AH15" s="62"/>
      <c r="AI15" s="62"/>
      <c r="AJ15" s="62"/>
      <c r="AK15" s="62"/>
      <c r="AL15" s="62"/>
      <c r="AM15" s="61">
        <f t="shared" si="1"/>
        <v>5</v>
      </c>
      <c r="AN15" s="60"/>
      <c r="AO15" s="60"/>
      <c r="AP15" s="60"/>
      <c r="AQ15" s="60">
        <v>7</v>
      </c>
      <c r="AR15" s="59">
        <f t="shared" si="2"/>
        <v>7</v>
      </c>
      <c r="AS15" s="58">
        <f t="shared" si="3"/>
        <v>23</v>
      </c>
      <c r="AT15" s="58">
        <f t="shared" si="4"/>
        <v>5</v>
      </c>
      <c r="AU15" s="58">
        <f t="shared" si="5"/>
        <v>0</v>
      </c>
      <c r="AV15" s="58">
        <f t="shared" si="6"/>
        <v>0</v>
      </c>
      <c r="AW15" s="58"/>
      <c r="AX15" s="101">
        <v>2</v>
      </c>
      <c r="AY15" s="58">
        <v>5</v>
      </c>
      <c r="AZ15" s="58">
        <f t="shared" si="12"/>
        <v>7</v>
      </c>
      <c r="BA15" s="57">
        <f t="shared" si="7"/>
        <v>7</v>
      </c>
      <c r="BB15" s="56">
        <f t="shared" si="8"/>
        <v>35</v>
      </c>
      <c r="BC15" s="55">
        <f t="shared" si="9"/>
        <v>0.44871794871794873</v>
      </c>
      <c r="BD15" s="54"/>
      <c r="BE15" s="54"/>
      <c r="BF15" s="54"/>
      <c r="BG15" s="54"/>
      <c r="BH15" s="54"/>
      <c r="BI15" s="54"/>
      <c r="BJ15" s="54">
        <f t="shared" si="10"/>
        <v>35</v>
      </c>
      <c r="BK15" s="53">
        <v>32</v>
      </c>
      <c r="BL15" s="52">
        <f t="shared" si="11"/>
        <v>0.41025641025641024</v>
      </c>
    </row>
    <row r="16" spans="1:64" ht="15.75">
      <c r="A16" s="5" t="s">
        <v>65</v>
      </c>
      <c r="B16" s="100">
        <v>67</v>
      </c>
      <c r="C16" s="71">
        <v>2</v>
      </c>
      <c r="D16" s="71">
        <v>2</v>
      </c>
      <c r="E16" s="92">
        <v>2</v>
      </c>
      <c r="F16" s="92">
        <v>1</v>
      </c>
      <c r="G16" s="92"/>
      <c r="H16" s="92">
        <v>1</v>
      </c>
      <c r="I16" s="92"/>
      <c r="J16" s="92"/>
      <c r="K16" s="92"/>
      <c r="L16" s="92">
        <v>1</v>
      </c>
      <c r="M16" s="92"/>
      <c r="N16" s="92"/>
      <c r="O16" s="92">
        <v>1</v>
      </c>
      <c r="P16" s="92"/>
      <c r="Q16" s="92">
        <v>5</v>
      </c>
      <c r="R16" s="92"/>
      <c r="S16" s="92"/>
      <c r="T16" s="92">
        <v>1</v>
      </c>
      <c r="U16" s="71">
        <v>2</v>
      </c>
      <c r="V16" s="91">
        <v>2</v>
      </c>
      <c r="W16" s="61">
        <f t="shared" si="0"/>
        <v>20</v>
      </c>
      <c r="X16" s="7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1">
        <f t="shared" si="1"/>
        <v>0</v>
      </c>
      <c r="AN16" s="60"/>
      <c r="AO16" s="60"/>
      <c r="AP16" s="60"/>
      <c r="AQ16" s="60">
        <v>2</v>
      </c>
      <c r="AR16" s="59">
        <f t="shared" si="2"/>
        <v>2</v>
      </c>
      <c r="AS16" s="58">
        <f t="shared" si="3"/>
        <v>20</v>
      </c>
      <c r="AT16" s="58">
        <f t="shared" si="4"/>
        <v>0</v>
      </c>
      <c r="AU16" s="58">
        <f t="shared" si="5"/>
        <v>0</v>
      </c>
      <c r="AV16" s="58">
        <f t="shared" si="6"/>
        <v>0</v>
      </c>
      <c r="AW16" s="58"/>
      <c r="AX16" s="58">
        <v>2</v>
      </c>
      <c r="AY16" s="58">
        <v>0</v>
      </c>
      <c r="AZ16" s="58">
        <f t="shared" si="12"/>
        <v>2</v>
      </c>
      <c r="BA16" s="57">
        <f t="shared" si="7"/>
        <v>2</v>
      </c>
      <c r="BB16" s="56">
        <f t="shared" si="8"/>
        <v>22</v>
      </c>
      <c r="BC16" s="55">
        <f t="shared" si="9"/>
        <v>0.3283582089552239</v>
      </c>
      <c r="BD16" s="54"/>
      <c r="BE16" s="54"/>
      <c r="BF16" s="54">
        <v>3</v>
      </c>
      <c r="BG16" s="54"/>
      <c r="BH16" s="54"/>
      <c r="BI16" s="54">
        <v>3</v>
      </c>
      <c r="BJ16" s="54">
        <f t="shared" si="10"/>
        <v>25</v>
      </c>
      <c r="BK16" s="53">
        <v>25</v>
      </c>
      <c r="BL16" s="52">
        <f t="shared" si="11"/>
        <v>0.373134328358209</v>
      </c>
    </row>
    <row r="17" spans="1:64" ht="15.75">
      <c r="A17" s="3" t="s">
        <v>66</v>
      </c>
      <c r="B17" s="70">
        <v>57</v>
      </c>
      <c r="C17" s="53">
        <v>1</v>
      </c>
      <c r="D17" s="71">
        <v>1</v>
      </c>
      <c r="E17" s="92">
        <v>3</v>
      </c>
      <c r="F17" s="92">
        <v>1</v>
      </c>
      <c r="G17" s="92"/>
      <c r="H17" s="92"/>
      <c r="I17" s="92"/>
      <c r="J17" s="92">
        <v>1</v>
      </c>
      <c r="K17" s="92"/>
      <c r="L17" s="92"/>
      <c r="M17" s="92"/>
      <c r="N17" s="92">
        <v>1</v>
      </c>
      <c r="O17" s="92"/>
      <c r="P17" s="92">
        <v>1</v>
      </c>
      <c r="Q17" s="92">
        <v>2</v>
      </c>
      <c r="R17" s="92">
        <v>2</v>
      </c>
      <c r="S17" s="92"/>
      <c r="T17" s="92">
        <v>1</v>
      </c>
      <c r="U17" s="71">
        <v>1</v>
      </c>
      <c r="V17" s="91"/>
      <c r="W17" s="61">
        <f t="shared" si="0"/>
        <v>15</v>
      </c>
      <c r="X17" s="63"/>
      <c r="Y17" s="62"/>
      <c r="Z17" s="62"/>
      <c r="AA17" s="62"/>
      <c r="AB17" s="62">
        <v>1</v>
      </c>
      <c r="AC17" s="62"/>
      <c r="AD17" s="62"/>
      <c r="AE17" s="62">
        <v>1</v>
      </c>
      <c r="AF17" s="62"/>
      <c r="AG17" s="62"/>
      <c r="AH17" s="62"/>
      <c r="AI17" s="62"/>
      <c r="AJ17" s="62"/>
      <c r="AK17" s="62"/>
      <c r="AL17" s="62"/>
      <c r="AM17" s="61">
        <f t="shared" si="1"/>
        <v>2</v>
      </c>
      <c r="AN17" s="60"/>
      <c r="AO17" s="60"/>
      <c r="AP17" s="60">
        <v>1</v>
      </c>
      <c r="AQ17" s="73">
        <v>7</v>
      </c>
      <c r="AR17" s="59">
        <f t="shared" si="2"/>
        <v>8</v>
      </c>
      <c r="AS17" s="58">
        <f t="shared" si="3"/>
        <v>15</v>
      </c>
      <c r="AT17" s="58">
        <f t="shared" si="4"/>
        <v>2</v>
      </c>
      <c r="AU17" s="58">
        <f t="shared" si="5"/>
        <v>0</v>
      </c>
      <c r="AV17" s="58">
        <f t="shared" si="6"/>
        <v>0</v>
      </c>
      <c r="AW17" s="58">
        <v>1</v>
      </c>
      <c r="AX17" s="58">
        <v>1</v>
      </c>
      <c r="AY17" s="58">
        <v>6</v>
      </c>
      <c r="AZ17" s="58">
        <f t="shared" si="12"/>
        <v>8</v>
      </c>
      <c r="BA17" s="57">
        <f t="shared" si="7"/>
        <v>8</v>
      </c>
      <c r="BB17" s="56">
        <f t="shared" si="8"/>
        <v>25</v>
      </c>
      <c r="BC17" s="55">
        <f t="shared" si="9"/>
        <v>0.43859649122807015</v>
      </c>
      <c r="BD17" s="54">
        <v>1</v>
      </c>
      <c r="BE17" s="54"/>
      <c r="BF17" s="54"/>
      <c r="BG17" s="54">
        <v>2</v>
      </c>
      <c r="BH17" s="54"/>
      <c r="BI17" s="54">
        <v>3</v>
      </c>
      <c r="BJ17" s="54">
        <f t="shared" si="10"/>
        <v>28</v>
      </c>
      <c r="BK17" s="53">
        <v>25</v>
      </c>
      <c r="BL17" s="52">
        <f t="shared" si="11"/>
        <v>0.43859649122807015</v>
      </c>
    </row>
    <row r="18" spans="1:64" ht="15.75">
      <c r="A18" s="4" t="s">
        <v>67</v>
      </c>
      <c r="B18" s="66">
        <v>118</v>
      </c>
      <c r="C18" s="97">
        <v>0</v>
      </c>
      <c r="D18" s="65">
        <v>1</v>
      </c>
      <c r="E18" s="88">
        <v>2</v>
      </c>
      <c r="F18" s="88">
        <v>1</v>
      </c>
      <c r="G18" s="88"/>
      <c r="H18" s="88"/>
      <c r="I18" s="88">
        <v>1</v>
      </c>
      <c r="J18" s="88"/>
      <c r="K18" s="88"/>
      <c r="L18" s="88"/>
      <c r="M18" s="88">
        <v>1</v>
      </c>
      <c r="N18" s="88"/>
      <c r="O18" s="88">
        <v>1</v>
      </c>
      <c r="P18" s="88">
        <v>3</v>
      </c>
      <c r="Q18" s="88">
        <v>3</v>
      </c>
      <c r="R18" s="88">
        <v>1</v>
      </c>
      <c r="S18" s="88">
        <v>1</v>
      </c>
      <c r="T18" s="88">
        <v>2</v>
      </c>
      <c r="U18" s="65"/>
      <c r="V18" s="87">
        <v>1</v>
      </c>
      <c r="W18" s="61">
        <f t="shared" si="0"/>
        <v>18</v>
      </c>
      <c r="X18" s="63">
        <v>1</v>
      </c>
      <c r="Y18" s="62"/>
      <c r="Z18" s="62"/>
      <c r="AA18" s="62"/>
      <c r="AB18" s="62"/>
      <c r="AC18" s="62"/>
      <c r="AD18" s="62"/>
      <c r="AE18" s="62">
        <v>1</v>
      </c>
      <c r="AF18" s="62">
        <v>1</v>
      </c>
      <c r="AG18" s="62"/>
      <c r="AH18" s="62"/>
      <c r="AI18" s="62"/>
      <c r="AJ18" s="62"/>
      <c r="AK18" s="62"/>
      <c r="AL18" s="62"/>
      <c r="AM18" s="61">
        <f t="shared" si="1"/>
        <v>3</v>
      </c>
      <c r="AN18" s="60"/>
      <c r="AO18" s="60"/>
      <c r="AP18" s="60"/>
      <c r="AQ18" s="60">
        <v>14</v>
      </c>
      <c r="AR18" s="59">
        <f t="shared" si="2"/>
        <v>14</v>
      </c>
      <c r="AS18" s="58">
        <f t="shared" si="3"/>
        <v>18</v>
      </c>
      <c r="AT18" s="58">
        <f t="shared" si="4"/>
        <v>3</v>
      </c>
      <c r="AU18" s="58">
        <f t="shared" si="5"/>
        <v>0</v>
      </c>
      <c r="AV18" s="58">
        <f t="shared" si="6"/>
        <v>0</v>
      </c>
      <c r="AW18" s="58"/>
      <c r="AX18" s="58">
        <v>3</v>
      </c>
      <c r="AY18" s="58">
        <v>11</v>
      </c>
      <c r="AZ18" s="58">
        <f t="shared" si="12"/>
        <v>14</v>
      </c>
      <c r="BA18" s="57">
        <f t="shared" si="7"/>
        <v>14</v>
      </c>
      <c r="BB18" s="56">
        <f t="shared" si="8"/>
        <v>35</v>
      </c>
      <c r="BC18" s="55">
        <f t="shared" si="9"/>
        <v>0.2966101694915254</v>
      </c>
      <c r="BD18" s="54"/>
      <c r="BE18" s="54"/>
      <c r="BF18" s="54"/>
      <c r="BG18" s="54"/>
      <c r="BH18" s="54"/>
      <c r="BI18" s="54"/>
      <c r="BJ18" s="54">
        <f t="shared" si="10"/>
        <v>35</v>
      </c>
      <c r="BK18" s="53">
        <v>35</v>
      </c>
      <c r="BL18" s="52">
        <f t="shared" si="11"/>
        <v>0.2966101694915254</v>
      </c>
    </row>
    <row r="19" spans="1:64" ht="15.75">
      <c r="A19" s="3" t="s">
        <v>68</v>
      </c>
      <c r="B19" s="70">
        <v>67</v>
      </c>
      <c r="C19" s="53"/>
      <c r="D19" s="71"/>
      <c r="E19" s="92">
        <v>1</v>
      </c>
      <c r="F19" s="92">
        <v>1</v>
      </c>
      <c r="G19" s="92"/>
      <c r="H19" s="92">
        <v>1</v>
      </c>
      <c r="I19" s="92"/>
      <c r="J19" s="92"/>
      <c r="K19" s="92"/>
      <c r="L19" s="92"/>
      <c r="M19" s="92"/>
      <c r="N19" s="92">
        <v>1</v>
      </c>
      <c r="O19" s="92"/>
      <c r="P19" s="92">
        <v>1</v>
      </c>
      <c r="Q19" s="92">
        <v>3</v>
      </c>
      <c r="R19" s="92">
        <v>1</v>
      </c>
      <c r="S19" s="92"/>
      <c r="T19" s="92">
        <v>1</v>
      </c>
      <c r="U19" s="71">
        <v>1</v>
      </c>
      <c r="V19" s="91">
        <v>1</v>
      </c>
      <c r="W19" s="61">
        <f t="shared" si="0"/>
        <v>12</v>
      </c>
      <c r="X19" s="63"/>
      <c r="Y19" s="62"/>
      <c r="Z19" s="62"/>
      <c r="AA19" s="62"/>
      <c r="AB19" s="62"/>
      <c r="AC19" s="62"/>
      <c r="AD19" s="62"/>
      <c r="AE19" s="62">
        <v>1</v>
      </c>
      <c r="AF19" s="62"/>
      <c r="AG19" s="62"/>
      <c r="AH19" s="62"/>
      <c r="AI19" s="62"/>
      <c r="AJ19" s="62"/>
      <c r="AK19" s="62"/>
      <c r="AL19" s="62"/>
      <c r="AM19" s="61">
        <f t="shared" si="1"/>
        <v>1</v>
      </c>
      <c r="AN19" s="60"/>
      <c r="AO19" s="60"/>
      <c r="AP19" s="60"/>
      <c r="AQ19" s="60">
        <v>13</v>
      </c>
      <c r="AR19" s="59">
        <f t="shared" si="2"/>
        <v>13</v>
      </c>
      <c r="AS19" s="58">
        <f t="shared" si="3"/>
        <v>12</v>
      </c>
      <c r="AT19" s="58">
        <f t="shared" si="4"/>
        <v>1</v>
      </c>
      <c r="AU19" s="58">
        <f t="shared" si="5"/>
        <v>0</v>
      </c>
      <c r="AV19" s="58">
        <f t="shared" si="6"/>
        <v>0</v>
      </c>
      <c r="AW19" s="58"/>
      <c r="AX19" s="58">
        <v>5</v>
      </c>
      <c r="AY19" s="58">
        <v>8</v>
      </c>
      <c r="AZ19" s="58">
        <f t="shared" si="12"/>
        <v>13</v>
      </c>
      <c r="BA19" s="57">
        <f t="shared" si="7"/>
        <v>13</v>
      </c>
      <c r="BB19" s="56">
        <f t="shared" si="8"/>
        <v>26</v>
      </c>
      <c r="BC19" s="55">
        <f t="shared" si="9"/>
        <v>0.3880597014925373</v>
      </c>
      <c r="BD19" s="54"/>
      <c r="BE19" s="54"/>
      <c r="BF19" s="54"/>
      <c r="BG19" s="54"/>
      <c r="BH19" s="54"/>
      <c r="BI19" s="96"/>
      <c r="BJ19" s="54">
        <f t="shared" si="10"/>
        <v>26</v>
      </c>
      <c r="BK19" s="53">
        <v>25</v>
      </c>
      <c r="BL19" s="52">
        <f t="shared" si="11"/>
        <v>0.373134328358209</v>
      </c>
    </row>
    <row r="20" spans="1:64" ht="15.75">
      <c r="A20" s="3" t="s">
        <v>69</v>
      </c>
      <c r="B20" s="70">
        <v>101</v>
      </c>
      <c r="C20" s="53"/>
      <c r="D20" s="71">
        <v>1</v>
      </c>
      <c r="E20" s="92">
        <v>3</v>
      </c>
      <c r="F20" s="92">
        <v>2</v>
      </c>
      <c r="G20" s="92"/>
      <c r="H20" s="92">
        <v>2</v>
      </c>
      <c r="I20" s="92"/>
      <c r="J20" s="92"/>
      <c r="K20" s="92">
        <v>0</v>
      </c>
      <c r="L20" s="92">
        <v>2</v>
      </c>
      <c r="M20" s="92">
        <v>0</v>
      </c>
      <c r="N20" s="92">
        <v>1</v>
      </c>
      <c r="O20" s="92">
        <v>1</v>
      </c>
      <c r="P20" s="92">
        <v>3</v>
      </c>
      <c r="Q20" s="92">
        <v>3</v>
      </c>
      <c r="R20" s="92"/>
      <c r="S20" s="92"/>
      <c r="T20" s="92">
        <v>2</v>
      </c>
      <c r="U20" s="71"/>
      <c r="V20" s="91">
        <v>1</v>
      </c>
      <c r="W20" s="61">
        <f t="shared" si="0"/>
        <v>21</v>
      </c>
      <c r="X20" s="63"/>
      <c r="Y20" s="62">
        <v>2</v>
      </c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1">
        <f t="shared" si="1"/>
        <v>2</v>
      </c>
      <c r="AN20" s="60"/>
      <c r="AO20" s="60"/>
      <c r="AP20" s="60"/>
      <c r="AQ20" s="60">
        <v>5</v>
      </c>
      <c r="AR20" s="59">
        <f t="shared" si="2"/>
        <v>5</v>
      </c>
      <c r="AS20" s="58">
        <f t="shared" si="3"/>
        <v>21</v>
      </c>
      <c r="AT20" s="58">
        <f t="shared" si="4"/>
        <v>2</v>
      </c>
      <c r="AU20" s="58">
        <f t="shared" si="5"/>
        <v>0</v>
      </c>
      <c r="AV20" s="58">
        <f t="shared" si="6"/>
        <v>0</v>
      </c>
      <c r="AW20" s="58"/>
      <c r="AX20" s="58">
        <v>1</v>
      </c>
      <c r="AY20" s="58">
        <v>4</v>
      </c>
      <c r="AZ20" s="58">
        <f t="shared" si="12"/>
        <v>5</v>
      </c>
      <c r="BA20" s="57">
        <f t="shared" si="7"/>
        <v>5</v>
      </c>
      <c r="BB20" s="56">
        <f t="shared" si="8"/>
        <v>28</v>
      </c>
      <c r="BC20" s="55">
        <f t="shared" si="9"/>
        <v>0.27722772277227725</v>
      </c>
      <c r="BD20" s="54">
        <v>1</v>
      </c>
      <c r="BE20" s="54"/>
      <c r="BF20" s="54"/>
      <c r="BG20" s="54"/>
      <c r="BH20" s="54"/>
      <c r="BI20" s="54">
        <v>1</v>
      </c>
      <c r="BJ20" s="54">
        <f t="shared" si="10"/>
        <v>29</v>
      </c>
      <c r="BK20" s="53">
        <v>24</v>
      </c>
      <c r="BL20" s="52">
        <f t="shared" si="11"/>
        <v>0.2376237623762376</v>
      </c>
    </row>
    <row r="21" spans="1:64" ht="15.75">
      <c r="A21" s="4" t="s">
        <v>70</v>
      </c>
      <c r="B21" s="66">
        <v>69</v>
      </c>
      <c r="C21" s="65">
        <v>1</v>
      </c>
      <c r="D21" s="97">
        <v>2</v>
      </c>
      <c r="E21" s="99">
        <v>1</v>
      </c>
      <c r="F21" s="99">
        <v>1</v>
      </c>
      <c r="G21" s="99"/>
      <c r="H21" s="99">
        <v>1</v>
      </c>
      <c r="I21" s="99"/>
      <c r="J21" s="99"/>
      <c r="K21" s="99"/>
      <c r="L21" s="99">
        <v>1</v>
      </c>
      <c r="M21" s="99"/>
      <c r="N21" s="99"/>
      <c r="O21" s="99"/>
      <c r="P21" s="99">
        <v>2</v>
      </c>
      <c r="Q21" s="99">
        <v>3</v>
      </c>
      <c r="R21" s="99">
        <v>3</v>
      </c>
      <c r="S21" s="99"/>
      <c r="T21" s="99">
        <v>1</v>
      </c>
      <c r="U21" s="97">
        <v>2</v>
      </c>
      <c r="V21" s="98"/>
      <c r="W21" s="61">
        <f t="shared" si="0"/>
        <v>18</v>
      </c>
      <c r="X21" s="63"/>
      <c r="Y21" s="62"/>
      <c r="Z21" s="62"/>
      <c r="AA21" s="62"/>
      <c r="AB21" s="62"/>
      <c r="AC21" s="62"/>
      <c r="AD21" s="62"/>
      <c r="AE21" s="62">
        <v>1</v>
      </c>
      <c r="AF21" s="62"/>
      <c r="AG21" s="62"/>
      <c r="AH21" s="62"/>
      <c r="AI21" s="62"/>
      <c r="AJ21" s="62"/>
      <c r="AK21" s="62"/>
      <c r="AL21" s="62"/>
      <c r="AM21" s="61">
        <f t="shared" si="1"/>
        <v>1</v>
      </c>
      <c r="AN21" s="60">
        <v>1</v>
      </c>
      <c r="AO21" s="60"/>
      <c r="AP21" s="60">
        <v>1</v>
      </c>
      <c r="AQ21" s="60"/>
      <c r="AR21" s="59">
        <f t="shared" si="2"/>
        <v>1</v>
      </c>
      <c r="AS21" s="58">
        <f t="shared" si="3"/>
        <v>18</v>
      </c>
      <c r="AT21" s="58">
        <f t="shared" si="4"/>
        <v>1</v>
      </c>
      <c r="AU21" s="58">
        <f t="shared" si="5"/>
        <v>1</v>
      </c>
      <c r="AV21" s="58">
        <f t="shared" si="6"/>
        <v>0</v>
      </c>
      <c r="AW21" s="58">
        <v>1</v>
      </c>
      <c r="AX21" s="58">
        <v>0</v>
      </c>
      <c r="AY21" s="58">
        <v>0</v>
      </c>
      <c r="AZ21" s="58">
        <f t="shared" si="12"/>
        <v>2</v>
      </c>
      <c r="BA21" s="57">
        <f t="shared" si="7"/>
        <v>2</v>
      </c>
      <c r="BB21" s="56">
        <f t="shared" si="8"/>
        <v>21</v>
      </c>
      <c r="BC21" s="55">
        <f t="shared" si="9"/>
        <v>0.30434782608695654</v>
      </c>
      <c r="BD21" s="54">
        <v>1</v>
      </c>
      <c r="BE21" s="54"/>
      <c r="BF21" s="54">
        <v>1</v>
      </c>
      <c r="BG21" s="54"/>
      <c r="BH21" s="54"/>
      <c r="BI21" s="54">
        <v>2</v>
      </c>
      <c r="BJ21" s="54">
        <f t="shared" si="10"/>
        <v>23</v>
      </c>
      <c r="BK21" s="53">
        <v>23</v>
      </c>
      <c r="BL21" s="52">
        <f t="shared" si="11"/>
        <v>0.3333333333333333</v>
      </c>
    </row>
    <row r="22" spans="1:64" ht="15.75">
      <c r="A22" s="4" t="s">
        <v>71</v>
      </c>
      <c r="B22" s="66">
        <v>92</v>
      </c>
      <c r="C22" s="65">
        <v>1</v>
      </c>
      <c r="D22" s="65"/>
      <c r="E22" s="88">
        <v>3</v>
      </c>
      <c r="F22" s="88">
        <v>2</v>
      </c>
      <c r="G22" s="88"/>
      <c r="H22" s="88"/>
      <c r="I22" s="88"/>
      <c r="J22" s="88">
        <v>1</v>
      </c>
      <c r="K22" s="88"/>
      <c r="L22" s="88">
        <v>1</v>
      </c>
      <c r="M22" s="88"/>
      <c r="N22" s="88"/>
      <c r="O22" s="88"/>
      <c r="P22" s="88">
        <v>1</v>
      </c>
      <c r="Q22" s="88">
        <v>2</v>
      </c>
      <c r="R22" s="88">
        <v>4</v>
      </c>
      <c r="S22" s="88"/>
      <c r="T22" s="88"/>
      <c r="U22" s="65">
        <v>2</v>
      </c>
      <c r="V22" s="87">
        <v>1</v>
      </c>
      <c r="W22" s="61">
        <f t="shared" si="0"/>
        <v>18</v>
      </c>
      <c r="X22" s="63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>
        <v>1</v>
      </c>
      <c r="AL22" s="62"/>
      <c r="AM22" s="90">
        <f t="shared" si="1"/>
        <v>1</v>
      </c>
      <c r="AN22" s="58">
        <v>1</v>
      </c>
      <c r="AO22" s="58"/>
      <c r="AP22" s="58"/>
      <c r="AQ22" s="58">
        <v>11</v>
      </c>
      <c r="AR22" s="59">
        <f t="shared" si="2"/>
        <v>11</v>
      </c>
      <c r="AS22" s="58">
        <f t="shared" si="3"/>
        <v>18</v>
      </c>
      <c r="AT22" s="58">
        <f t="shared" si="4"/>
        <v>1</v>
      </c>
      <c r="AU22" s="58">
        <f t="shared" si="5"/>
        <v>1</v>
      </c>
      <c r="AV22" s="58">
        <f t="shared" si="6"/>
        <v>0</v>
      </c>
      <c r="AW22" s="58"/>
      <c r="AX22" s="58">
        <v>4</v>
      </c>
      <c r="AY22" s="58">
        <v>7</v>
      </c>
      <c r="AZ22" s="58">
        <f t="shared" si="12"/>
        <v>12</v>
      </c>
      <c r="BA22" s="57">
        <f t="shared" si="7"/>
        <v>12</v>
      </c>
      <c r="BB22" s="56">
        <f t="shared" si="8"/>
        <v>31</v>
      </c>
      <c r="BC22" s="55">
        <f t="shared" si="9"/>
        <v>0.33695652173913043</v>
      </c>
      <c r="BD22" s="54"/>
      <c r="BE22" s="54"/>
      <c r="BF22" s="54">
        <v>1</v>
      </c>
      <c r="BG22" s="54">
        <v>1</v>
      </c>
      <c r="BH22" s="54"/>
      <c r="BI22" s="54">
        <v>2</v>
      </c>
      <c r="BJ22" s="54">
        <f t="shared" si="10"/>
        <v>33</v>
      </c>
      <c r="BK22" s="53">
        <v>32</v>
      </c>
      <c r="BL22" s="52">
        <f t="shared" si="11"/>
        <v>0.34782608695652173</v>
      </c>
    </row>
    <row r="23" spans="1:64" ht="15.75">
      <c r="A23" s="3" t="s">
        <v>72</v>
      </c>
      <c r="B23" s="70">
        <v>81</v>
      </c>
      <c r="C23" s="53">
        <v>2</v>
      </c>
      <c r="D23" s="71">
        <v>3</v>
      </c>
      <c r="E23" s="92">
        <v>2</v>
      </c>
      <c r="F23" s="92"/>
      <c r="G23" s="92"/>
      <c r="H23" s="92">
        <v>1</v>
      </c>
      <c r="I23" s="92">
        <v>1</v>
      </c>
      <c r="J23" s="92"/>
      <c r="K23" s="92"/>
      <c r="L23" s="92">
        <v>1</v>
      </c>
      <c r="M23" s="92"/>
      <c r="N23" s="92"/>
      <c r="O23" s="92"/>
      <c r="P23" s="92">
        <v>4</v>
      </c>
      <c r="Q23" s="92">
        <v>3</v>
      </c>
      <c r="R23" s="92"/>
      <c r="S23" s="92"/>
      <c r="T23" s="92"/>
      <c r="U23" s="71"/>
      <c r="V23" s="91">
        <v>2</v>
      </c>
      <c r="W23" s="61">
        <f t="shared" si="0"/>
        <v>19</v>
      </c>
      <c r="X23" s="63">
        <v>1</v>
      </c>
      <c r="Y23" s="62">
        <v>2</v>
      </c>
      <c r="Z23" s="62"/>
      <c r="AA23" s="62"/>
      <c r="AB23" s="62">
        <v>1</v>
      </c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1">
        <f t="shared" si="1"/>
        <v>4</v>
      </c>
      <c r="AN23" s="60"/>
      <c r="AO23" s="60"/>
      <c r="AP23" s="60"/>
      <c r="AQ23" s="60">
        <v>4</v>
      </c>
      <c r="AR23" s="59">
        <f t="shared" si="2"/>
        <v>4</v>
      </c>
      <c r="AS23" s="58">
        <f t="shared" si="3"/>
        <v>19</v>
      </c>
      <c r="AT23" s="58">
        <f t="shared" si="4"/>
        <v>4</v>
      </c>
      <c r="AU23" s="58">
        <f t="shared" si="5"/>
        <v>0</v>
      </c>
      <c r="AV23" s="58">
        <f t="shared" si="6"/>
        <v>0</v>
      </c>
      <c r="AW23" s="58"/>
      <c r="AX23" s="58">
        <v>1</v>
      </c>
      <c r="AY23" s="58">
        <v>3</v>
      </c>
      <c r="AZ23" s="58">
        <f t="shared" si="12"/>
        <v>4</v>
      </c>
      <c r="BA23" s="57">
        <f t="shared" si="7"/>
        <v>4</v>
      </c>
      <c r="BB23" s="56">
        <f t="shared" si="8"/>
        <v>27</v>
      </c>
      <c r="BC23" s="55">
        <f t="shared" si="9"/>
        <v>0.3333333333333333</v>
      </c>
      <c r="BD23" s="54"/>
      <c r="BE23" s="54"/>
      <c r="BF23" s="54"/>
      <c r="BG23" s="54"/>
      <c r="BH23" s="54"/>
      <c r="BI23" s="96"/>
      <c r="BJ23" s="54">
        <f t="shared" si="10"/>
        <v>27</v>
      </c>
      <c r="BK23" s="53">
        <v>25</v>
      </c>
      <c r="BL23" s="52">
        <f t="shared" si="11"/>
        <v>0.30864197530864196</v>
      </c>
    </row>
    <row r="24" spans="1:64" ht="15.75">
      <c r="A24" s="4" t="s">
        <v>73</v>
      </c>
      <c r="B24" s="66">
        <v>97</v>
      </c>
      <c r="C24" s="97">
        <v>2</v>
      </c>
      <c r="D24" s="65"/>
      <c r="E24" s="88">
        <v>6</v>
      </c>
      <c r="F24" s="88">
        <v>2</v>
      </c>
      <c r="G24" s="88"/>
      <c r="H24" s="88">
        <v>1</v>
      </c>
      <c r="I24" s="88">
        <v>1</v>
      </c>
      <c r="J24" s="88"/>
      <c r="K24" s="88">
        <v>1</v>
      </c>
      <c r="L24" s="88">
        <v>1</v>
      </c>
      <c r="M24" s="88"/>
      <c r="N24" s="88"/>
      <c r="O24" s="88"/>
      <c r="P24" s="88">
        <v>3</v>
      </c>
      <c r="Q24" s="88">
        <v>5</v>
      </c>
      <c r="R24" s="88">
        <v>2</v>
      </c>
      <c r="S24" s="88"/>
      <c r="T24" s="88">
        <v>2</v>
      </c>
      <c r="U24" s="65">
        <v>1</v>
      </c>
      <c r="V24" s="87">
        <v>1</v>
      </c>
      <c r="W24" s="61">
        <f t="shared" si="0"/>
        <v>28</v>
      </c>
      <c r="X24" s="63">
        <v>1</v>
      </c>
      <c r="Y24" s="62">
        <v>1</v>
      </c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1">
        <f t="shared" si="1"/>
        <v>2</v>
      </c>
      <c r="AN24" s="60"/>
      <c r="AO24" s="60"/>
      <c r="AP24" s="60">
        <v>1</v>
      </c>
      <c r="AQ24" s="60">
        <v>7</v>
      </c>
      <c r="AR24" s="59">
        <f t="shared" si="2"/>
        <v>8</v>
      </c>
      <c r="AS24" s="58">
        <f t="shared" si="3"/>
        <v>28</v>
      </c>
      <c r="AT24" s="58">
        <f t="shared" si="4"/>
        <v>2</v>
      </c>
      <c r="AU24" s="58">
        <f t="shared" si="5"/>
        <v>0</v>
      </c>
      <c r="AV24" s="58">
        <f t="shared" si="6"/>
        <v>0</v>
      </c>
      <c r="AW24" s="58"/>
      <c r="AX24" s="58">
        <v>0</v>
      </c>
      <c r="AY24" s="58">
        <v>8</v>
      </c>
      <c r="AZ24" s="58">
        <f t="shared" si="12"/>
        <v>8</v>
      </c>
      <c r="BA24" s="57">
        <f t="shared" si="7"/>
        <v>8</v>
      </c>
      <c r="BB24" s="56">
        <f t="shared" si="8"/>
        <v>38</v>
      </c>
      <c r="BC24" s="55">
        <f t="shared" si="9"/>
        <v>0.3917525773195876</v>
      </c>
      <c r="BD24" s="54"/>
      <c r="BE24" s="54"/>
      <c r="BF24" s="54"/>
      <c r="BG24" s="54"/>
      <c r="BH24" s="54"/>
      <c r="BI24" s="96"/>
      <c r="BJ24" s="54">
        <f t="shared" si="10"/>
        <v>38</v>
      </c>
      <c r="BK24" s="53">
        <v>38</v>
      </c>
      <c r="BL24" s="52">
        <f t="shared" si="11"/>
        <v>0.3917525773195876</v>
      </c>
    </row>
    <row r="25" spans="1:64" ht="15.75">
      <c r="A25" s="3" t="s">
        <v>74</v>
      </c>
      <c r="B25" s="70">
        <v>81</v>
      </c>
      <c r="C25" s="53">
        <v>2</v>
      </c>
      <c r="D25" s="71">
        <v>1</v>
      </c>
      <c r="E25" s="92">
        <v>2</v>
      </c>
      <c r="F25" s="92">
        <v>2</v>
      </c>
      <c r="G25" s="92"/>
      <c r="H25" s="92">
        <v>1</v>
      </c>
      <c r="I25" s="92"/>
      <c r="J25" s="92"/>
      <c r="K25" s="92"/>
      <c r="L25" s="92"/>
      <c r="M25" s="92">
        <v>1</v>
      </c>
      <c r="N25" s="92">
        <v>1</v>
      </c>
      <c r="O25" s="92">
        <v>1</v>
      </c>
      <c r="P25" s="92">
        <v>4</v>
      </c>
      <c r="Q25" s="92">
        <v>2</v>
      </c>
      <c r="R25" s="92"/>
      <c r="S25" s="92"/>
      <c r="T25" s="92">
        <v>2</v>
      </c>
      <c r="U25" s="71"/>
      <c r="V25" s="91">
        <v>2</v>
      </c>
      <c r="W25" s="61">
        <f t="shared" si="0"/>
        <v>21</v>
      </c>
      <c r="X25" s="63">
        <v>3</v>
      </c>
      <c r="Y25" s="62">
        <v>1</v>
      </c>
      <c r="Z25" s="62"/>
      <c r="AA25" s="62"/>
      <c r="AB25" s="62">
        <v>1</v>
      </c>
      <c r="AC25" s="62"/>
      <c r="AD25" s="62"/>
      <c r="AE25" s="62">
        <v>1</v>
      </c>
      <c r="AF25" s="62"/>
      <c r="AG25" s="62"/>
      <c r="AH25" s="62"/>
      <c r="AI25" s="62"/>
      <c r="AJ25" s="62"/>
      <c r="AK25" s="62"/>
      <c r="AL25" s="62"/>
      <c r="AM25" s="61">
        <f t="shared" si="1"/>
        <v>6</v>
      </c>
      <c r="AN25" s="60">
        <v>0</v>
      </c>
      <c r="AO25" s="60">
        <v>0</v>
      </c>
      <c r="AP25" s="60">
        <v>0</v>
      </c>
      <c r="AQ25" s="60">
        <v>6</v>
      </c>
      <c r="AR25" s="59">
        <f t="shared" si="2"/>
        <v>6</v>
      </c>
      <c r="AS25" s="58">
        <f t="shared" si="3"/>
        <v>21</v>
      </c>
      <c r="AT25" s="58">
        <f t="shared" si="4"/>
        <v>6</v>
      </c>
      <c r="AU25" s="58">
        <f t="shared" si="5"/>
        <v>0</v>
      </c>
      <c r="AV25" s="58">
        <f t="shared" si="6"/>
        <v>0</v>
      </c>
      <c r="AW25" s="58"/>
      <c r="AX25" s="58">
        <v>1</v>
      </c>
      <c r="AY25" s="58">
        <v>5</v>
      </c>
      <c r="AZ25" s="58">
        <f t="shared" si="12"/>
        <v>6</v>
      </c>
      <c r="BA25" s="57">
        <f t="shared" si="7"/>
        <v>6</v>
      </c>
      <c r="BB25" s="56">
        <f t="shared" si="8"/>
        <v>33</v>
      </c>
      <c r="BC25" s="55">
        <f t="shared" si="9"/>
        <v>0.4074074074074074</v>
      </c>
      <c r="BD25" s="54">
        <v>1</v>
      </c>
      <c r="BE25" s="54"/>
      <c r="BF25" s="54">
        <v>1</v>
      </c>
      <c r="BG25" s="54"/>
      <c r="BH25" s="54"/>
      <c r="BI25" s="54">
        <v>2</v>
      </c>
      <c r="BJ25" s="54">
        <f t="shared" si="10"/>
        <v>35</v>
      </c>
      <c r="BK25" s="53">
        <v>35</v>
      </c>
      <c r="BL25" s="52">
        <f t="shared" si="11"/>
        <v>0.43209876543209874</v>
      </c>
    </row>
    <row r="26" spans="1:64" ht="15.75">
      <c r="A26" s="3" t="s">
        <v>75</v>
      </c>
      <c r="B26" s="70">
        <v>101</v>
      </c>
      <c r="C26" s="53">
        <v>1</v>
      </c>
      <c r="D26" s="71"/>
      <c r="E26" s="92">
        <v>7</v>
      </c>
      <c r="F26" s="92"/>
      <c r="G26" s="92"/>
      <c r="H26" s="92">
        <v>1</v>
      </c>
      <c r="I26" s="92">
        <v>1</v>
      </c>
      <c r="J26" s="92"/>
      <c r="K26" s="92"/>
      <c r="L26" s="92">
        <v>2</v>
      </c>
      <c r="M26" s="92">
        <v>1</v>
      </c>
      <c r="N26" s="92"/>
      <c r="O26" s="92">
        <v>5</v>
      </c>
      <c r="P26" s="92">
        <v>4</v>
      </c>
      <c r="Q26" s="92">
        <v>3</v>
      </c>
      <c r="R26" s="92"/>
      <c r="S26" s="92">
        <v>1</v>
      </c>
      <c r="T26" s="92">
        <v>2</v>
      </c>
      <c r="U26" s="71">
        <v>2</v>
      </c>
      <c r="V26" s="91"/>
      <c r="W26" s="61">
        <f t="shared" si="0"/>
        <v>30</v>
      </c>
      <c r="X26" s="63"/>
      <c r="Y26" s="62">
        <v>1</v>
      </c>
      <c r="Z26" s="62"/>
      <c r="AA26" s="62"/>
      <c r="AB26" s="62"/>
      <c r="AC26" s="62"/>
      <c r="AD26" s="62"/>
      <c r="AE26" s="62">
        <v>1</v>
      </c>
      <c r="AF26" s="62"/>
      <c r="AG26" s="62"/>
      <c r="AH26" s="62"/>
      <c r="AI26" s="62"/>
      <c r="AJ26" s="62"/>
      <c r="AK26" s="62"/>
      <c r="AL26" s="62"/>
      <c r="AM26" s="61">
        <f t="shared" si="1"/>
        <v>2</v>
      </c>
      <c r="AN26" s="60"/>
      <c r="AO26" s="60"/>
      <c r="AP26" s="60"/>
      <c r="AQ26" s="60">
        <v>6</v>
      </c>
      <c r="AR26" s="59">
        <f t="shared" si="2"/>
        <v>6</v>
      </c>
      <c r="AS26" s="58">
        <f t="shared" si="3"/>
        <v>30</v>
      </c>
      <c r="AT26" s="58">
        <f t="shared" si="4"/>
        <v>2</v>
      </c>
      <c r="AU26" s="58">
        <f t="shared" si="5"/>
        <v>0</v>
      </c>
      <c r="AV26" s="58">
        <f t="shared" si="6"/>
        <v>0</v>
      </c>
      <c r="AW26" s="58">
        <v>1</v>
      </c>
      <c r="AX26" s="58">
        <v>5</v>
      </c>
      <c r="AY26" s="58">
        <v>0</v>
      </c>
      <c r="AZ26" s="58">
        <f t="shared" si="12"/>
        <v>6</v>
      </c>
      <c r="BA26" s="57">
        <f t="shared" si="7"/>
        <v>6</v>
      </c>
      <c r="BB26" s="56">
        <f t="shared" si="8"/>
        <v>38</v>
      </c>
      <c r="BC26" s="55">
        <f t="shared" si="9"/>
        <v>0.37623762376237624</v>
      </c>
      <c r="BD26" s="54">
        <v>2</v>
      </c>
      <c r="BE26" s="54"/>
      <c r="BF26" s="54"/>
      <c r="BG26" s="54"/>
      <c r="BH26" s="54"/>
      <c r="BI26" s="54">
        <v>2</v>
      </c>
      <c r="BJ26" s="54">
        <f t="shared" si="10"/>
        <v>40</v>
      </c>
      <c r="BK26" s="53">
        <v>39</v>
      </c>
      <c r="BL26" s="52">
        <f t="shared" si="11"/>
        <v>0.38613861386138615</v>
      </c>
    </row>
    <row r="27" spans="1:64" ht="35.25" customHeight="1">
      <c r="A27" s="3" t="s">
        <v>76</v>
      </c>
      <c r="B27" s="70">
        <v>92</v>
      </c>
      <c r="C27" s="53">
        <v>2</v>
      </c>
      <c r="D27" s="94">
        <v>0</v>
      </c>
      <c r="E27" s="95">
        <v>3</v>
      </c>
      <c r="F27" s="95">
        <v>1</v>
      </c>
      <c r="G27" s="95"/>
      <c r="H27" s="95">
        <v>1</v>
      </c>
      <c r="I27" s="95">
        <v>1</v>
      </c>
      <c r="J27" s="95"/>
      <c r="K27" s="95">
        <v>1</v>
      </c>
      <c r="L27" s="95"/>
      <c r="M27" s="95"/>
      <c r="N27" s="95">
        <v>1</v>
      </c>
      <c r="O27" s="95"/>
      <c r="P27" s="95">
        <v>4</v>
      </c>
      <c r="Q27" s="95">
        <v>4</v>
      </c>
      <c r="R27" s="95">
        <v>2</v>
      </c>
      <c r="S27" s="95">
        <v>1</v>
      </c>
      <c r="T27" s="95">
        <v>2</v>
      </c>
      <c r="U27" s="94"/>
      <c r="V27" s="93">
        <v>2</v>
      </c>
      <c r="W27" s="61">
        <f t="shared" si="0"/>
        <v>25</v>
      </c>
      <c r="X27" s="7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1">
        <f t="shared" si="1"/>
        <v>0</v>
      </c>
      <c r="AN27" s="60">
        <v>0</v>
      </c>
      <c r="AO27" s="60">
        <v>0</v>
      </c>
      <c r="AP27" s="60">
        <v>0</v>
      </c>
      <c r="AQ27" s="60">
        <v>8</v>
      </c>
      <c r="AR27" s="59">
        <f t="shared" si="2"/>
        <v>8</v>
      </c>
      <c r="AS27" s="58">
        <f t="shared" si="3"/>
        <v>25</v>
      </c>
      <c r="AT27" s="58">
        <f t="shared" si="4"/>
        <v>0</v>
      </c>
      <c r="AU27" s="58">
        <f t="shared" si="5"/>
        <v>0</v>
      </c>
      <c r="AV27" s="58">
        <f t="shared" si="6"/>
        <v>0</v>
      </c>
      <c r="AW27" s="58"/>
      <c r="AX27" s="58">
        <v>0</v>
      </c>
      <c r="AY27" s="58">
        <v>8</v>
      </c>
      <c r="AZ27" s="58">
        <f t="shared" si="12"/>
        <v>8</v>
      </c>
      <c r="BA27" s="57">
        <f t="shared" si="7"/>
        <v>8</v>
      </c>
      <c r="BB27" s="56">
        <f t="shared" si="8"/>
        <v>33</v>
      </c>
      <c r="BC27" s="55">
        <f t="shared" si="9"/>
        <v>0.358695652173913</v>
      </c>
      <c r="BD27" s="54">
        <v>2</v>
      </c>
      <c r="BE27" s="54"/>
      <c r="BF27" s="54">
        <v>2</v>
      </c>
      <c r="BG27" s="54"/>
      <c r="BH27" s="54"/>
      <c r="BI27" s="54">
        <v>4</v>
      </c>
      <c r="BJ27" s="54">
        <f t="shared" si="10"/>
        <v>37</v>
      </c>
      <c r="BK27" s="53">
        <v>35</v>
      </c>
      <c r="BL27" s="52">
        <f t="shared" si="11"/>
        <v>0.3804347826086957</v>
      </c>
    </row>
    <row r="28" spans="1:64" ht="15.75">
      <c r="A28" s="3" t="s">
        <v>77</v>
      </c>
      <c r="B28" s="70">
        <v>122</v>
      </c>
      <c r="C28" s="53">
        <v>0</v>
      </c>
      <c r="D28" s="71">
        <v>3</v>
      </c>
      <c r="E28" s="92">
        <v>3</v>
      </c>
      <c r="F28" s="92"/>
      <c r="G28" s="92"/>
      <c r="H28" s="92"/>
      <c r="I28" s="92">
        <v>1</v>
      </c>
      <c r="J28" s="92">
        <v>2</v>
      </c>
      <c r="K28" s="92"/>
      <c r="L28" s="92"/>
      <c r="M28" s="92">
        <v>1</v>
      </c>
      <c r="N28" s="92">
        <v>1</v>
      </c>
      <c r="O28" s="92">
        <v>1</v>
      </c>
      <c r="P28" s="92">
        <v>5</v>
      </c>
      <c r="Q28" s="92">
        <v>3</v>
      </c>
      <c r="R28" s="92">
        <v>1</v>
      </c>
      <c r="S28" s="92">
        <v>1</v>
      </c>
      <c r="T28" s="92"/>
      <c r="U28" s="71">
        <v>2</v>
      </c>
      <c r="V28" s="91">
        <v>2</v>
      </c>
      <c r="W28" s="61">
        <f t="shared" si="0"/>
        <v>26</v>
      </c>
      <c r="X28" s="63"/>
      <c r="Y28" s="62">
        <v>1</v>
      </c>
      <c r="Z28" s="62"/>
      <c r="AA28" s="62"/>
      <c r="AB28" s="62">
        <v>1</v>
      </c>
      <c r="AC28" s="62"/>
      <c r="AD28" s="62">
        <v>1</v>
      </c>
      <c r="AE28" s="62">
        <v>1</v>
      </c>
      <c r="AF28" s="62"/>
      <c r="AG28" s="62"/>
      <c r="AH28" s="62"/>
      <c r="AI28" s="62"/>
      <c r="AJ28" s="62"/>
      <c r="AK28" s="62"/>
      <c r="AL28" s="62"/>
      <c r="AM28" s="61">
        <f t="shared" si="1"/>
        <v>4</v>
      </c>
      <c r="AN28" s="60"/>
      <c r="AO28" s="60"/>
      <c r="AP28" s="60"/>
      <c r="AQ28" s="60">
        <v>4</v>
      </c>
      <c r="AR28" s="59">
        <f t="shared" si="2"/>
        <v>4</v>
      </c>
      <c r="AS28" s="58">
        <f t="shared" si="3"/>
        <v>26</v>
      </c>
      <c r="AT28" s="58">
        <f t="shared" si="4"/>
        <v>4</v>
      </c>
      <c r="AU28" s="58">
        <f t="shared" si="5"/>
        <v>0</v>
      </c>
      <c r="AV28" s="58">
        <f t="shared" si="6"/>
        <v>0</v>
      </c>
      <c r="AW28" s="58"/>
      <c r="AX28" s="58">
        <v>0</v>
      </c>
      <c r="AY28" s="58">
        <v>4</v>
      </c>
      <c r="AZ28" s="58">
        <f t="shared" si="12"/>
        <v>4</v>
      </c>
      <c r="BA28" s="57">
        <f t="shared" si="7"/>
        <v>4</v>
      </c>
      <c r="BB28" s="56">
        <f t="shared" si="8"/>
        <v>34</v>
      </c>
      <c r="BC28" s="55">
        <f t="shared" si="9"/>
        <v>0.2786885245901639</v>
      </c>
      <c r="BD28" s="54">
        <v>2</v>
      </c>
      <c r="BE28" s="54"/>
      <c r="BF28" s="54"/>
      <c r="BG28" s="54"/>
      <c r="BH28" s="54"/>
      <c r="BI28" s="54">
        <v>2</v>
      </c>
      <c r="BJ28" s="54">
        <f t="shared" si="10"/>
        <v>36</v>
      </c>
      <c r="BK28" s="53">
        <v>36</v>
      </c>
      <c r="BL28" s="52">
        <f t="shared" si="11"/>
        <v>0.29508196721311475</v>
      </c>
    </row>
    <row r="29" spans="1:64" ht="15.75">
      <c r="A29" s="3" t="s">
        <v>78</v>
      </c>
      <c r="B29" s="70">
        <v>56</v>
      </c>
      <c r="C29" s="53"/>
      <c r="D29" s="71">
        <v>2</v>
      </c>
      <c r="E29" s="92"/>
      <c r="F29" s="92">
        <v>2</v>
      </c>
      <c r="G29" s="92"/>
      <c r="H29" s="92">
        <v>1</v>
      </c>
      <c r="I29" s="92">
        <v>1</v>
      </c>
      <c r="J29" s="92"/>
      <c r="K29" s="92"/>
      <c r="L29" s="92">
        <v>1</v>
      </c>
      <c r="M29" s="92"/>
      <c r="N29" s="92">
        <v>1</v>
      </c>
      <c r="O29" s="92"/>
      <c r="P29" s="92">
        <v>2</v>
      </c>
      <c r="Q29" s="92">
        <v>3</v>
      </c>
      <c r="R29" s="92">
        <v>2</v>
      </c>
      <c r="S29" s="92"/>
      <c r="T29" s="92">
        <v>1</v>
      </c>
      <c r="U29" s="71"/>
      <c r="V29" s="91"/>
      <c r="W29" s="61">
        <f t="shared" si="0"/>
        <v>16</v>
      </c>
      <c r="X29" s="63">
        <v>1</v>
      </c>
      <c r="Y29" s="62">
        <v>2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1">
        <f t="shared" si="1"/>
        <v>3</v>
      </c>
      <c r="AN29" s="60"/>
      <c r="AO29" s="60"/>
      <c r="AP29" s="60"/>
      <c r="AQ29" s="60">
        <v>2</v>
      </c>
      <c r="AR29" s="59">
        <f t="shared" si="2"/>
        <v>2</v>
      </c>
      <c r="AS29" s="58">
        <f t="shared" si="3"/>
        <v>16</v>
      </c>
      <c r="AT29" s="58">
        <f t="shared" si="4"/>
        <v>3</v>
      </c>
      <c r="AU29" s="58">
        <f t="shared" si="5"/>
        <v>0</v>
      </c>
      <c r="AV29" s="58">
        <f t="shared" si="6"/>
        <v>0</v>
      </c>
      <c r="AW29" s="58"/>
      <c r="AX29" s="58">
        <v>0</v>
      </c>
      <c r="AY29" s="58">
        <v>2</v>
      </c>
      <c r="AZ29" s="58">
        <f t="shared" si="12"/>
        <v>2</v>
      </c>
      <c r="BA29" s="57">
        <f t="shared" si="7"/>
        <v>2</v>
      </c>
      <c r="BB29" s="56">
        <f t="shared" si="8"/>
        <v>21</v>
      </c>
      <c r="BC29" s="55">
        <f t="shared" si="9"/>
        <v>0.375</v>
      </c>
      <c r="BD29" s="54"/>
      <c r="BE29" s="54"/>
      <c r="BF29" s="54"/>
      <c r="BG29" s="54"/>
      <c r="BH29" s="54"/>
      <c r="BI29" s="54"/>
      <c r="BJ29" s="54">
        <f t="shared" si="10"/>
        <v>21</v>
      </c>
      <c r="BK29" s="53">
        <v>19</v>
      </c>
      <c r="BL29" s="52">
        <f t="shared" si="11"/>
        <v>0.3392857142857143</v>
      </c>
    </row>
    <row r="30" spans="1:64" ht="15.75">
      <c r="A30" s="5" t="s">
        <v>79</v>
      </c>
      <c r="B30" s="72">
        <v>73</v>
      </c>
      <c r="C30" s="65">
        <v>3</v>
      </c>
      <c r="D30" s="65"/>
      <c r="E30" s="88">
        <v>3</v>
      </c>
      <c r="F30" s="88">
        <v>1</v>
      </c>
      <c r="G30" s="88"/>
      <c r="H30" s="88"/>
      <c r="I30" s="88">
        <v>1</v>
      </c>
      <c r="J30" s="88"/>
      <c r="K30" s="88"/>
      <c r="L30" s="88"/>
      <c r="M30" s="88">
        <v>1</v>
      </c>
      <c r="N30" s="88"/>
      <c r="O30" s="88">
        <v>1</v>
      </c>
      <c r="P30" s="88">
        <v>2</v>
      </c>
      <c r="Q30" s="88">
        <v>2</v>
      </c>
      <c r="R30" s="88">
        <v>2</v>
      </c>
      <c r="S30" s="88">
        <v>1</v>
      </c>
      <c r="T30" s="88"/>
      <c r="U30" s="65">
        <v>1</v>
      </c>
      <c r="V30" s="87">
        <v>1</v>
      </c>
      <c r="W30" s="61">
        <f t="shared" si="0"/>
        <v>19</v>
      </c>
      <c r="X30" s="63">
        <v>1</v>
      </c>
      <c r="Y30" s="62"/>
      <c r="Z30" s="62"/>
      <c r="AA30" s="62"/>
      <c r="AB30" s="62"/>
      <c r="AC30" s="62"/>
      <c r="AD30" s="62"/>
      <c r="AE30" s="62">
        <v>1</v>
      </c>
      <c r="AF30" s="62"/>
      <c r="AG30" s="62"/>
      <c r="AH30" s="62"/>
      <c r="AI30" s="62"/>
      <c r="AJ30" s="62"/>
      <c r="AK30" s="62"/>
      <c r="AL30" s="62"/>
      <c r="AM30" s="61">
        <f t="shared" si="1"/>
        <v>2</v>
      </c>
      <c r="AN30" s="60">
        <v>1</v>
      </c>
      <c r="AO30" s="60"/>
      <c r="AP30" s="60">
        <v>1</v>
      </c>
      <c r="AQ30" s="60">
        <v>0</v>
      </c>
      <c r="AR30" s="59">
        <f t="shared" si="2"/>
        <v>1</v>
      </c>
      <c r="AS30" s="58">
        <f t="shared" si="3"/>
        <v>19</v>
      </c>
      <c r="AT30" s="58">
        <f t="shared" si="4"/>
        <v>2</v>
      </c>
      <c r="AU30" s="58">
        <f t="shared" si="5"/>
        <v>1</v>
      </c>
      <c r="AV30" s="58">
        <f t="shared" si="6"/>
        <v>0</v>
      </c>
      <c r="AW30" s="58">
        <v>1</v>
      </c>
      <c r="AX30" s="58">
        <v>0</v>
      </c>
      <c r="AY30" s="58">
        <v>0</v>
      </c>
      <c r="AZ30" s="58">
        <f t="shared" si="12"/>
        <v>2</v>
      </c>
      <c r="BA30" s="57">
        <f t="shared" si="7"/>
        <v>2</v>
      </c>
      <c r="BB30" s="56">
        <f t="shared" si="8"/>
        <v>23</v>
      </c>
      <c r="BC30" s="55">
        <f t="shared" si="9"/>
        <v>0.3150684931506849</v>
      </c>
      <c r="BD30" s="54">
        <v>2</v>
      </c>
      <c r="BE30" s="54"/>
      <c r="BF30" s="54"/>
      <c r="BG30" s="54"/>
      <c r="BH30" s="54"/>
      <c r="BI30" s="54">
        <v>2</v>
      </c>
      <c r="BJ30" s="54">
        <f t="shared" si="10"/>
        <v>25</v>
      </c>
      <c r="BK30" s="53">
        <v>25</v>
      </c>
      <c r="BL30" s="52">
        <f t="shared" si="11"/>
        <v>0.3424657534246575</v>
      </c>
    </row>
    <row r="31" spans="1:64" ht="15.75">
      <c r="A31" s="3" t="s">
        <v>80</v>
      </c>
      <c r="B31" s="70">
        <v>53</v>
      </c>
      <c r="C31" s="65"/>
      <c r="D31" s="65"/>
      <c r="E31" s="88">
        <v>2</v>
      </c>
      <c r="F31" s="88"/>
      <c r="G31" s="88"/>
      <c r="H31" s="88"/>
      <c r="I31" s="88"/>
      <c r="J31" s="88"/>
      <c r="K31" s="88"/>
      <c r="L31" s="88">
        <v>0</v>
      </c>
      <c r="M31" s="88">
        <v>0</v>
      </c>
      <c r="N31" s="88">
        <v>1</v>
      </c>
      <c r="O31" s="88"/>
      <c r="P31" s="88">
        <v>3</v>
      </c>
      <c r="Q31" s="88">
        <v>1</v>
      </c>
      <c r="R31" s="88"/>
      <c r="S31" s="88"/>
      <c r="T31" s="88"/>
      <c r="U31" s="65">
        <v>1</v>
      </c>
      <c r="V31" s="87">
        <v>1</v>
      </c>
      <c r="W31" s="61">
        <f t="shared" si="0"/>
        <v>9</v>
      </c>
      <c r="X31" s="63"/>
      <c r="Y31" s="62">
        <v>1</v>
      </c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1">
        <f t="shared" si="1"/>
        <v>1</v>
      </c>
      <c r="AN31" s="60">
        <v>0</v>
      </c>
      <c r="AO31" s="60">
        <v>0</v>
      </c>
      <c r="AP31" s="60">
        <v>0</v>
      </c>
      <c r="AQ31" s="60">
        <v>4</v>
      </c>
      <c r="AR31" s="59">
        <f t="shared" si="2"/>
        <v>4</v>
      </c>
      <c r="AS31" s="58">
        <f t="shared" si="3"/>
        <v>9</v>
      </c>
      <c r="AT31" s="58">
        <f t="shared" si="4"/>
        <v>1</v>
      </c>
      <c r="AU31" s="58">
        <f t="shared" si="5"/>
        <v>0</v>
      </c>
      <c r="AV31" s="58">
        <f t="shared" si="6"/>
        <v>0</v>
      </c>
      <c r="AW31" s="58"/>
      <c r="AX31" s="58">
        <v>3</v>
      </c>
      <c r="AY31" s="58">
        <v>1</v>
      </c>
      <c r="AZ31" s="58">
        <f t="shared" si="12"/>
        <v>4</v>
      </c>
      <c r="BA31" s="57">
        <f t="shared" si="7"/>
        <v>4</v>
      </c>
      <c r="BB31" s="56">
        <f t="shared" si="8"/>
        <v>14</v>
      </c>
      <c r="BC31" s="55">
        <f t="shared" si="9"/>
        <v>0.2641509433962264</v>
      </c>
      <c r="BD31" s="54"/>
      <c r="BE31" s="54"/>
      <c r="BF31" s="54"/>
      <c r="BG31" s="54"/>
      <c r="BH31" s="54"/>
      <c r="BI31" s="54"/>
      <c r="BJ31" s="54">
        <f t="shared" si="10"/>
        <v>14</v>
      </c>
      <c r="BK31" s="53">
        <v>13</v>
      </c>
      <c r="BL31" s="52">
        <f t="shared" si="11"/>
        <v>0.24528301886792453</v>
      </c>
    </row>
    <row r="32" spans="1:64" ht="15.75">
      <c r="A32" s="5" t="s">
        <v>81</v>
      </c>
      <c r="B32" s="72">
        <v>54</v>
      </c>
      <c r="C32" s="65"/>
      <c r="D32" s="65">
        <v>2</v>
      </c>
      <c r="E32" s="88"/>
      <c r="F32" s="88">
        <v>2</v>
      </c>
      <c r="G32" s="88"/>
      <c r="H32" s="88">
        <v>1</v>
      </c>
      <c r="I32" s="88"/>
      <c r="J32" s="88">
        <v>1</v>
      </c>
      <c r="K32" s="88"/>
      <c r="L32" s="88">
        <v>1</v>
      </c>
      <c r="M32" s="88"/>
      <c r="N32" s="88"/>
      <c r="O32" s="88"/>
      <c r="P32" s="88">
        <v>3</v>
      </c>
      <c r="Q32" s="88">
        <v>1</v>
      </c>
      <c r="R32" s="88">
        <v>1</v>
      </c>
      <c r="S32" s="88">
        <v>2</v>
      </c>
      <c r="T32" s="88">
        <v>1</v>
      </c>
      <c r="U32" s="65"/>
      <c r="V32" s="87">
        <v>1</v>
      </c>
      <c r="W32" s="61">
        <f t="shared" si="0"/>
        <v>16</v>
      </c>
      <c r="X32" s="63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1">
        <f t="shared" si="1"/>
        <v>0</v>
      </c>
      <c r="AN32" s="60"/>
      <c r="AO32" s="60">
        <v>1</v>
      </c>
      <c r="AP32" s="60"/>
      <c r="AQ32" s="60">
        <v>3</v>
      </c>
      <c r="AR32" s="59">
        <f t="shared" si="2"/>
        <v>3</v>
      </c>
      <c r="AS32" s="58">
        <f t="shared" si="3"/>
        <v>16</v>
      </c>
      <c r="AT32" s="58">
        <f t="shared" si="4"/>
        <v>0</v>
      </c>
      <c r="AU32" s="58">
        <f t="shared" si="5"/>
        <v>0</v>
      </c>
      <c r="AV32" s="58">
        <f t="shared" si="6"/>
        <v>1</v>
      </c>
      <c r="AW32" s="58"/>
      <c r="AX32" s="58">
        <v>2</v>
      </c>
      <c r="AY32" s="58">
        <v>1</v>
      </c>
      <c r="AZ32" s="58">
        <f t="shared" si="12"/>
        <v>4</v>
      </c>
      <c r="BA32" s="57">
        <f t="shared" si="7"/>
        <v>4</v>
      </c>
      <c r="BB32" s="56">
        <f t="shared" si="8"/>
        <v>20</v>
      </c>
      <c r="BC32" s="55">
        <f t="shared" si="9"/>
        <v>0.37037037037037035</v>
      </c>
      <c r="BD32" s="54"/>
      <c r="BE32" s="54"/>
      <c r="BF32" s="54"/>
      <c r="BG32" s="54"/>
      <c r="BH32" s="54"/>
      <c r="BI32" s="54"/>
      <c r="BJ32" s="54">
        <f t="shared" si="10"/>
        <v>20</v>
      </c>
      <c r="BK32" s="53">
        <v>20</v>
      </c>
      <c r="BL32" s="52">
        <f t="shared" si="11"/>
        <v>0.37037037037037035</v>
      </c>
    </row>
    <row r="33" spans="1:64" ht="15.75">
      <c r="A33" s="3" t="s">
        <v>82</v>
      </c>
      <c r="B33" s="70">
        <v>107</v>
      </c>
      <c r="C33" s="65">
        <v>3</v>
      </c>
      <c r="D33" s="65">
        <v>1</v>
      </c>
      <c r="E33" s="88">
        <v>2</v>
      </c>
      <c r="F33" s="88">
        <v>1</v>
      </c>
      <c r="G33" s="88">
        <v>1</v>
      </c>
      <c r="H33" s="88">
        <v>1</v>
      </c>
      <c r="I33" s="88"/>
      <c r="J33" s="88"/>
      <c r="K33" s="88"/>
      <c r="L33" s="88">
        <v>1</v>
      </c>
      <c r="M33" s="88"/>
      <c r="N33" s="88"/>
      <c r="O33" s="88"/>
      <c r="P33" s="88">
        <v>3</v>
      </c>
      <c r="Q33" s="88">
        <v>5</v>
      </c>
      <c r="R33" s="88">
        <v>1</v>
      </c>
      <c r="S33" s="88">
        <v>1</v>
      </c>
      <c r="T33" s="88">
        <v>2</v>
      </c>
      <c r="U33" s="65">
        <v>1</v>
      </c>
      <c r="V33" s="87">
        <v>1</v>
      </c>
      <c r="W33" s="61">
        <f t="shared" si="0"/>
        <v>24</v>
      </c>
      <c r="X33" s="63">
        <v>3</v>
      </c>
      <c r="Y33" s="62">
        <v>3</v>
      </c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>
        <v>1</v>
      </c>
      <c r="AL33" s="62"/>
      <c r="AM33" s="90">
        <f t="shared" si="1"/>
        <v>7</v>
      </c>
      <c r="AN33" s="58">
        <v>1</v>
      </c>
      <c r="AO33" s="58"/>
      <c r="AP33" s="58">
        <v>1</v>
      </c>
      <c r="AQ33" s="58"/>
      <c r="AR33" s="89">
        <f t="shared" si="2"/>
        <v>1</v>
      </c>
      <c r="AS33" s="58">
        <f t="shared" si="3"/>
        <v>24</v>
      </c>
      <c r="AT33" s="58">
        <f t="shared" si="4"/>
        <v>7</v>
      </c>
      <c r="AU33" s="58">
        <f t="shared" si="5"/>
        <v>1</v>
      </c>
      <c r="AV33" s="58">
        <f t="shared" si="6"/>
        <v>0</v>
      </c>
      <c r="AW33" s="58">
        <v>1</v>
      </c>
      <c r="AX33" s="58">
        <v>0</v>
      </c>
      <c r="AY33" s="58">
        <v>0</v>
      </c>
      <c r="AZ33" s="58">
        <f t="shared" si="12"/>
        <v>2</v>
      </c>
      <c r="BA33" s="57">
        <f t="shared" si="7"/>
        <v>2</v>
      </c>
      <c r="BB33" s="56">
        <f t="shared" si="8"/>
        <v>33</v>
      </c>
      <c r="BC33" s="55">
        <f t="shared" si="9"/>
        <v>0.308411214953271</v>
      </c>
      <c r="BD33" s="54"/>
      <c r="BE33" s="54"/>
      <c r="BF33" s="54"/>
      <c r="BG33" s="54"/>
      <c r="BH33" s="54"/>
      <c r="BI33" s="54"/>
      <c r="BJ33" s="54">
        <f t="shared" si="10"/>
        <v>33</v>
      </c>
      <c r="BK33" s="53">
        <v>33</v>
      </c>
      <c r="BL33" s="52">
        <f t="shared" si="11"/>
        <v>0.308411214953271</v>
      </c>
    </row>
    <row r="34" spans="1:64" ht="15.75">
      <c r="A34" s="3" t="s">
        <v>83</v>
      </c>
      <c r="B34" s="70">
        <v>70</v>
      </c>
      <c r="C34" s="65">
        <v>3</v>
      </c>
      <c r="D34" s="65">
        <v>1</v>
      </c>
      <c r="E34" s="88">
        <v>3</v>
      </c>
      <c r="F34" s="88">
        <v>4</v>
      </c>
      <c r="G34" s="88">
        <v>1</v>
      </c>
      <c r="H34" s="88"/>
      <c r="I34" s="88"/>
      <c r="J34" s="88">
        <v>1</v>
      </c>
      <c r="K34" s="88"/>
      <c r="L34" s="88">
        <v>1</v>
      </c>
      <c r="M34" s="88"/>
      <c r="N34" s="88"/>
      <c r="O34" s="88"/>
      <c r="P34" s="88">
        <v>4</v>
      </c>
      <c r="Q34" s="88">
        <v>4</v>
      </c>
      <c r="R34" s="88">
        <v>1</v>
      </c>
      <c r="S34" s="88">
        <v>2</v>
      </c>
      <c r="T34" s="88">
        <v>1</v>
      </c>
      <c r="U34" s="65"/>
      <c r="V34" s="87">
        <v>1</v>
      </c>
      <c r="W34" s="61">
        <f t="shared" si="0"/>
        <v>27</v>
      </c>
      <c r="X34" s="63">
        <v>1</v>
      </c>
      <c r="Y34" s="62">
        <v>1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>
        <v>1</v>
      </c>
      <c r="AL34" s="62"/>
      <c r="AM34" s="61">
        <f t="shared" si="1"/>
        <v>3</v>
      </c>
      <c r="AN34" s="60"/>
      <c r="AO34" s="60"/>
      <c r="AP34" s="60"/>
      <c r="AQ34" s="60">
        <v>11</v>
      </c>
      <c r="AR34" s="59">
        <f t="shared" si="2"/>
        <v>11</v>
      </c>
      <c r="AS34" s="58">
        <f t="shared" si="3"/>
        <v>27</v>
      </c>
      <c r="AT34" s="58">
        <f t="shared" si="4"/>
        <v>3</v>
      </c>
      <c r="AU34" s="58">
        <f t="shared" si="5"/>
        <v>0</v>
      </c>
      <c r="AV34" s="58">
        <f t="shared" si="6"/>
        <v>0</v>
      </c>
      <c r="AW34" s="58"/>
      <c r="AX34" s="58">
        <v>4</v>
      </c>
      <c r="AY34" s="58">
        <v>7</v>
      </c>
      <c r="AZ34" s="58">
        <f t="shared" si="12"/>
        <v>11</v>
      </c>
      <c r="BA34" s="57">
        <f t="shared" si="7"/>
        <v>11</v>
      </c>
      <c r="BB34" s="56">
        <f t="shared" si="8"/>
        <v>41</v>
      </c>
      <c r="BC34" s="55">
        <f t="shared" si="9"/>
        <v>0.5857142857142857</v>
      </c>
      <c r="BD34" s="54"/>
      <c r="BE34" s="54"/>
      <c r="BF34" s="54"/>
      <c r="BG34" s="54"/>
      <c r="BH34" s="54"/>
      <c r="BI34" s="54"/>
      <c r="BJ34" s="54">
        <f t="shared" si="10"/>
        <v>41</v>
      </c>
      <c r="BK34" s="53">
        <v>41</v>
      </c>
      <c r="BL34" s="52">
        <f t="shared" si="11"/>
        <v>0.5857142857142857</v>
      </c>
    </row>
    <row r="35" spans="1:64" ht="15.75">
      <c r="A35" s="3" t="s">
        <v>84</v>
      </c>
      <c r="B35" s="70">
        <v>84</v>
      </c>
      <c r="C35" s="65"/>
      <c r="D35" s="65">
        <v>3</v>
      </c>
      <c r="E35" s="88">
        <v>3</v>
      </c>
      <c r="F35" s="88"/>
      <c r="G35" s="88"/>
      <c r="H35" s="88"/>
      <c r="I35" s="88">
        <v>1</v>
      </c>
      <c r="J35" s="88"/>
      <c r="K35" s="88"/>
      <c r="L35" s="88">
        <v>1</v>
      </c>
      <c r="M35" s="88"/>
      <c r="N35" s="88"/>
      <c r="O35" s="88"/>
      <c r="P35" s="88">
        <v>2</v>
      </c>
      <c r="Q35" s="88">
        <v>6</v>
      </c>
      <c r="R35" s="88"/>
      <c r="S35" s="88"/>
      <c r="T35" s="88">
        <v>1</v>
      </c>
      <c r="U35" s="65">
        <v>1</v>
      </c>
      <c r="V35" s="87">
        <v>2</v>
      </c>
      <c r="W35" s="61">
        <f t="shared" si="0"/>
        <v>20</v>
      </c>
      <c r="X35" s="63"/>
      <c r="Y35" s="62">
        <v>1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1">
        <f t="shared" si="1"/>
        <v>1</v>
      </c>
      <c r="AN35" s="60"/>
      <c r="AO35" s="60"/>
      <c r="AP35" s="60"/>
      <c r="AQ35" s="60">
        <v>14</v>
      </c>
      <c r="AR35" s="59">
        <f t="shared" si="2"/>
        <v>14</v>
      </c>
      <c r="AS35" s="58">
        <f t="shared" si="3"/>
        <v>20</v>
      </c>
      <c r="AT35" s="58">
        <f t="shared" si="4"/>
        <v>1</v>
      </c>
      <c r="AU35" s="58">
        <f t="shared" si="5"/>
        <v>0</v>
      </c>
      <c r="AV35" s="58">
        <f t="shared" si="6"/>
        <v>0</v>
      </c>
      <c r="AW35" s="58">
        <v>1</v>
      </c>
      <c r="AX35" s="58">
        <v>6</v>
      </c>
      <c r="AY35" s="58">
        <v>7</v>
      </c>
      <c r="AZ35" s="58">
        <f t="shared" si="12"/>
        <v>14</v>
      </c>
      <c r="BA35" s="57">
        <f t="shared" si="7"/>
        <v>14</v>
      </c>
      <c r="BB35" s="56">
        <f t="shared" si="8"/>
        <v>35</v>
      </c>
      <c r="BC35" s="55">
        <f t="shared" si="9"/>
        <v>0.4166666666666667</v>
      </c>
      <c r="BD35" s="54"/>
      <c r="BE35" s="54"/>
      <c r="BF35" s="54"/>
      <c r="BG35" s="54"/>
      <c r="BH35" s="54"/>
      <c r="BI35" s="54"/>
      <c r="BJ35" s="54">
        <f t="shared" si="10"/>
        <v>35</v>
      </c>
      <c r="BK35" s="53">
        <v>35</v>
      </c>
      <c r="BL35" s="52">
        <f t="shared" si="11"/>
        <v>0.4166666666666667</v>
      </c>
    </row>
    <row r="36" spans="1:64" ht="15.75">
      <c r="A36" s="4" t="s">
        <v>85</v>
      </c>
      <c r="B36" s="66">
        <v>98</v>
      </c>
      <c r="C36" s="65">
        <v>0</v>
      </c>
      <c r="D36" s="65">
        <v>2</v>
      </c>
      <c r="E36" s="88">
        <v>5</v>
      </c>
      <c r="F36" s="88"/>
      <c r="G36" s="88"/>
      <c r="H36" s="88"/>
      <c r="I36" s="88"/>
      <c r="J36" s="88"/>
      <c r="K36" s="88"/>
      <c r="L36" s="88"/>
      <c r="M36" s="88">
        <v>1</v>
      </c>
      <c r="N36" s="88"/>
      <c r="O36" s="88">
        <v>1</v>
      </c>
      <c r="P36" s="88">
        <v>4</v>
      </c>
      <c r="Q36" s="88">
        <v>2</v>
      </c>
      <c r="R36" s="88">
        <v>2</v>
      </c>
      <c r="S36" s="88"/>
      <c r="T36" s="88">
        <v>1</v>
      </c>
      <c r="U36" s="65">
        <v>3</v>
      </c>
      <c r="V36" s="87"/>
      <c r="W36" s="61">
        <f t="shared" si="0"/>
        <v>21</v>
      </c>
      <c r="X36" s="63">
        <v>1</v>
      </c>
      <c r="Y36" s="62">
        <v>3</v>
      </c>
      <c r="Z36" s="62">
        <v>1</v>
      </c>
      <c r="AA36" s="62"/>
      <c r="AB36" s="62">
        <v>1</v>
      </c>
      <c r="AC36" s="62"/>
      <c r="AD36" s="62"/>
      <c r="AE36" s="62">
        <v>1</v>
      </c>
      <c r="AF36" s="62"/>
      <c r="AG36" s="62"/>
      <c r="AH36" s="62"/>
      <c r="AI36" s="62"/>
      <c r="AJ36" s="62"/>
      <c r="AK36" s="62"/>
      <c r="AL36" s="62"/>
      <c r="AM36" s="61">
        <f t="shared" si="1"/>
        <v>7</v>
      </c>
      <c r="AN36" s="60">
        <v>1</v>
      </c>
      <c r="AO36" s="60"/>
      <c r="AP36" s="60">
        <v>1</v>
      </c>
      <c r="AQ36" s="60"/>
      <c r="AR36" s="59">
        <f t="shared" si="2"/>
        <v>1</v>
      </c>
      <c r="AS36" s="58">
        <f t="shared" si="3"/>
        <v>21</v>
      </c>
      <c r="AT36" s="58">
        <f t="shared" si="4"/>
        <v>7</v>
      </c>
      <c r="AU36" s="58">
        <f t="shared" si="5"/>
        <v>1</v>
      </c>
      <c r="AV36" s="58">
        <f t="shared" si="6"/>
        <v>0</v>
      </c>
      <c r="AW36" s="58">
        <v>1</v>
      </c>
      <c r="AX36" s="58">
        <v>0</v>
      </c>
      <c r="AY36" s="58">
        <v>0</v>
      </c>
      <c r="AZ36" s="58">
        <f t="shared" si="12"/>
        <v>2</v>
      </c>
      <c r="BA36" s="57">
        <f t="shared" si="7"/>
        <v>2</v>
      </c>
      <c r="BB36" s="56">
        <f t="shared" si="8"/>
        <v>30</v>
      </c>
      <c r="BC36" s="55">
        <f t="shared" si="9"/>
        <v>0.30612244897959184</v>
      </c>
      <c r="BD36" s="54"/>
      <c r="BE36" s="54"/>
      <c r="BF36" s="54"/>
      <c r="BG36" s="54"/>
      <c r="BH36" s="54"/>
      <c r="BI36" s="54"/>
      <c r="BJ36" s="54">
        <f t="shared" si="10"/>
        <v>30</v>
      </c>
      <c r="BK36" s="53">
        <v>27</v>
      </c>
      <c r="BL36" s="52">
        <f t="shared" si="11"/>
        <v>0.2755102040816326</v>
      </c>
    </row>
    <row r="37" spans="1:64" ht="15.75">
      <c r="A37" s="3" t="s">
        <v>86</v>
      </c>
      <c r="B37" s="70">
        <v>102</v>
      </c>
      <c r="C37" s="65">
        <v>1</v>
      </c>
      <c r="D37" s="65">
        <v>2</v>
      </c>
      <c r="E37" s="88">
        <v>4</v>
      </c>
      <c r="F37" s="88">
        <v>1</v>
      </c>
      <c r="G37" s="88">
        <v>1</v>
      </c>
      <c r="H37" s="88"/>
      <c r="I37" s="88"/>
      <c r="J37" s="88">
        <v>1</v>
      </c>
      <c r="K37" s="88"/>
      <c r="L37" s="88">
        <v>1</v>
      </c>
      <c r="M37" s="88">
        <v>1</v>
      </c>
      <c r="N37" s="88">
        <v>1</v>
      </c>
      <c r="O37" s="88">
        <v>6</v>
      </c>
      <c r="P37" s="88">
        <v>2</v>
      </c>
      <c r="Q37" s="88">
        <v>4</v>
      </c>
      <c r="R37" s="88">
        <v>1</v>
      </c>
      <c r="S37" s="88">
        <v>2</v>
      </c>
      <c r="T37" s="88">
        <v>1</v>
      </c>
      <c r="U37" s="65">
        <v>1</v>
      </c>
      <c r="V37" s="87">
        <v>1</v>
      </c>
      <c r="W37" s="61">
        <f t="shared" si="0"/>
        <v>31</v>
      </c>
      <c r="X37" s="63">
        <v>6</v>
      </c>
      <c r="Y37" s="62">
        <v>3</v>
      </c>
      <c r="Z37" s="62"/>
      <c r="AA37" s="62"/>
      <c r="AB37" s="62"/>
      <c r="AC37" s="62"/>
      <c r="AD37" s="62"/>
      <c r="AE37" s="62">
        <v>1</v>
      </c>
      <c r="AF37" s="62"/>
      <c r="AG37" s="62"/>
      <c r="AH37" s="62"/>
      <c r="AI37" s="62"/>
      <c r="AJ37" s="62"/>
      <c r="AK37" s="62"/>
      <c r="AL37" s="62"/>
      <c r="AM37" s="61">
        <f t="shared" si="1"/>
        <v>10</v>
      </c>
      <c r="AN37" s="60">
        <v>0</v>
      </c>
      <c r="AO37" s="60">
        <v>0</v>
      </c>
      <c r="AP37" s="60">
        <v>1</v>
      </c>
      <c r="AQ37" s="60">
        <v>5</v>
      </c>
      <c r="AR37" s="59">
        <f t="shared" si="2"/>
        <v>6</v>
      </c>
      <c r="AS37" s="58">
        <f t="shared" si="3"/>
        <v>31</v>
      </c>
      <c r="AT37" s="58">
        <f t="shared" si="4"/>
        <v>10</v>
      </c>
      <c r="AU37" s="58">
        <f t="shared" si="5"/>
        <v>0</v>
      </c>
      <c r="AV37" s="58">
        <f t="shared" si="6"/>
        <v>0</v>
      </c>
      <c r="AW37" s="58">
        <v>1</v>
      </c>
      <c r="AX37" s="58">
        <v>1</v>
      </c>
      <c r="AY37" s="58">
        <v>4</v>
      </c>
      <c r="AZ37" s="58">
        <f t="shared" si="12"/>
        <v>6</v>
      </c>
      <c r="BA37" s="57">
        <f t="shared" si="7"/>
        <v>6</v>
      </c>
      <c r="BB37" s="56">
        <f t="shared" si="8"/>
        <v>47</v>
      </c>
      <c r="BC37" s="55">
        <f t="shared" si="9"/>
        <v>0.46078431372549017</v>
      </c>
      <c r="BD37" s="54"/>
      <c r="BE37" s="54"/>
      <c r="BF37" s="54">
        <v>1</v>
      </c>
      <c r="BG37" s="54"/>
      <c r="BH37" s="54"/>
      <c r="BI37" s="54">
        <v>1</v>
      </c>
      <c r="BJ37" s="54">
        <f t="shared" si="10"/>
        <v>48</v>
      </c>
      <c r="BK37" s="53">
        <v>40</v>
      </c>
      <c r="BL37" s="52">
        <f t="shared" si="11"/>
        <v>0.39215686274509803</v>
      </c>
    </row>
    <row r="38" spans="1:64" ht="15.75">
      <c r="A38" s="3" t="s">
        <v>87</v>
      </c>
      <c r="B38" s="70">
        <v>89</v>
      </c>
      <c r="C38" s="65"/>
      <c r="D38" s="65">
        <v>2</v>
      </c>
      <c r="E38" s="88">
        <v>4</v>
      </c>
      <c r="F38" s="88">
        <v>2</v>
      </c>
      <c r="G38" s="88"/>
      <c r="H38" s="88">
        <v>1</v>
      </c>
      <c r="I38" s="88"/>
      <c r="J38" s="88"/>
      <c r="K38" s="88"/>
      <c r="L38" s="88"/>
      <c r="M38" s="88">
        <v>1</v>
      </c>
      <c r="N38" s="88"/>
      <c r="O38" s="88">
        <v>1</v>
      </c>
      <c r="P38" s="88">
        <v>4</v>
      </c>
      <c r="Q38" s="88">
        <v>3</v>
      </c>
      <c r="R38" s="88"/>
      <c r="S38" s="88"/>
      <c r="T38" s="88">
        <v>1</v>
      </c>
      <c r="U38" s="65">
        <v>2</v>
      </c>
      <c r="V38" s="87">
        <v>1</v>
      </c>
      <c r="W38" s="61">
        <f t="shared" si="0"/>
        <v>22</v>
      </c>
      <c r="X38" s="63">
        <v>1</v>
      </c>
      <c r="Y38" s="62"/>
      <c r="Z38" s="62"/>
      <c r="AA38" s="62"/>
      <c r="AB38" s="62"/>
      <c r="AC38" s="62"/>
      <c r="AD38" s="62"/>
      <c r="AE38" s="62">
        <v>1</v>
      </c>
      <c r="AF38" s="62"/>
      <c r="AG38" s="62"/>
      <c r="AH38" s="62"/>
      <c r="AI38" s="62"/>
      <c r="AJ38" s="62">
        <v>1</v>
      </c>
      <c r="AK38" s="62"/>
      <c r="AL38" s="62"/>
      <c r="AM38" s="61">
        <f t="shared" si="1"/>
        <v>3</v>
      </c>
      <c r="AN38" s="60">
        <v>1</v>
      </c>
      <c r="AO38" s="60">
        <v>0</v>
      </c>
      <c r="AP38" s="60">
        <v>1</v>
      </c>
      <c r="AQ38" s="60">
        <v>3</v>
      </c>
      <c r="AR38" s="59">
        <f t="shared" si="2"/>
        <v>4</v>
      </c>
      <c r="AS38" s="58">
        <f t="shared" si="3"/>
        <v>22</v>
      </c>
      <c r="AT38" s="58">
        <f t="shared" si="4"/>
        <v>3</v>
      </c>
      <c r="AU38" s="58">
        <f t="shared" si="5"/>
        <v>1</v>
      </c>
      <c r="AV38" s="58">
        <f t="shared" si="6"/>
        <v>0</v>
      </c>
      <c r="AW38" s="58">
        <v>1</v>
      </c>
      <c r="AX38" s="58">
        <v>0</v>
      </c>
      <c r="AY38" s="58">
        <v>3</v>
      </c>
      <c r="AZ38" s="58">
        <f t="shared" si="12"/>
        <v>5</v>
      </c>
      <c r="BA38" s="57">
        <f t="shared" si="7"/>
        <v>5</v>
      </c>
      <c r="BB38" s="56">
        <f t="shared" si="8"/>
        <v>30</v>
      </c>
      <c r="BC38" s="55">
        <f t="shared" si="9"/>
        <v>0.33707865168539325</v>
      </c>
      <c r="BD38" s="54"/>
      <c r="BE38" s="54"/>
      <c r="BF38" s="54">
        <v>1</v>
      </c>
      <c r="BG38" s="54"/>
      <c r="BH38" s="54"/>
      <c r="BI38" s="54">
        <v>1</v>
      </c>
      <c r="BJ38" s="54">
        <f t="shared" si="10"/>
        <v>31</v>
      </c>
      <c r="BK38" s="53">
        <v>29</v>
      </c>
      <c r="BL38" s="52">
        <f t="shared" si="11"/>
        <v>0.3258426966292135</v>
      </c>
    </row>
    <row r="39" spans="1:64" ht="15.75">
      <c r="A39" s="6" t="s">
        <v>88</v>
      </c>
      <c r="B39" s="70">
        <v>118</v>
      </c>
      <c r="C39" s="65">
        <v>1</v>
      </c>
      <c r="D39" s="65">
        <v>3</v>
      </c>
      <c r="E39" s="88">
        <v>6</v>
      </c>
      <c r="F39" s="88">
        <v>3</v>
      </c>
      <c r="G39" s="88"/>
      <c r="H39" s="88">
        <v>1</v>
      </c>
      <c r="I39" s="88">
        <v>1</v>
      </c>
      <c r="J39" s="88">
        <v>1</v>
      </c>
      <c r="K39" s="88"/>
      <c r="L39" s="88"/>
      <c r="M39" s="88">
        <v>1</v>
      </c>
      <c r="N39" s="88">
        <v>1</v>
      </c>
      <c r="O39" s="88">
        <v>1</v>
      </c>
      <c r="P39" s="88">
        <v>2</v>
      </c>
      <c r="Q39" s="88">
        <v>8</v>
      </c>
      <c r="R39" s="88">
        <v>3</v>
      </c>
      <c r="S39" s="88"/>
      <c r="T39" s="88">
        <v>1</v>
      </c>
      <c r="U39" s="65">
        <v>4</v>
      </c>
      <c r="V39" s="87">
        <v>2</v>
      </c>
      <c r="W39" s="61">
        <f t="shared" si="0"/>
        <v>39</v>
      </c>
      <c r="X39" s="63">
        <v>2</v>
      </c>
      <c r="Y39" s="62">
        <v>2</v>
      </c>
      <c r="Z39" s="62"/>
      <c r="AA39" s="62"/>
      <c r="AB39" s="62"/>
      <c r="AC39" s="62"/>
      <c r="AD39" s="62"/>
      <c r="AE39" s="62">
        <v>1</v>
      </c>
      <c r="AF39" s="62"/>
      <c r="AG39" s="62"/>
      <c r="AH39" s="62"/>
      <c r="AI39" s="62"/>
      <c r="AJ39" s="62"/>
      <c r="AK39" s="62"/>
      <c r="AL39" s="62"/>
      <c r="AM39" s="61">
        <f t="shared" si="1"/>
        <v>5</v>
      </c>
      <c r="AN39" s="60"/>
      <c r="AO39" s="60"/>
      <c r="AP39" s="60"/>
      <c r="AQ39" s="60">
        <v>13</v>
      </c>
      <c r="AR39" s="59">
        <f t="shared" si="2"/>
        <v>13</v>
      </c>
      <c r="AS39" s="58">
        <f t="shared" si="3"/>
        <v>39</v>
      </c>
      <c r="AT39" s="58">
        <f t="shared" si="4"/>
        <v>5</v>
      </c>
      <c r="AU39" s="58">
        <f t="shared" si="5"/>
        <v>0</v>
      </c>
      <c r="AV39" s="58">
        <f t="shared" si="6"/>
        <v>0</v>
      </c>
      <c r="AW39" s="58"/>
      <c r="AX39" s="58">
        <v>5</v>
      </c>
      <c r="AY39" s="58">
        <v>8</v>
      </c>
      <c r="AZ39" s="58">
        <f t="shared" si="12"/>
        <v>13</v>
      </c>
      <c r="BA39" s="57">
        <f t="shared" si="7"/>
        <v>13</v>
      </c>
      <c r="BB39" s="56">
        <f t="shared" si="8"/>
        <v>57</v>
      </c>
      <c r="BC39" s="55">
        <f t="shared" si="9"/>
        <v>0.4830508474576271</v>
      </c>
      <c r="BD39" s="54"/>
      <c r="BE39" s="54"/>
      <c r="BF39" s="54"/>
      <c r="BG39" s="54"/>
      <c r="BH39" s="54"/>
      <c r="BI39" s="54"/>
      <c r="BJ39" s="54">
        <f t="shared" si="10"/>
        <v>57</v>
      </c>
      <c r="BK39" s="53">
        <v>53</v>
      </c>
      <c r="BL39" s="52">
        <f t="shared" si="11"/>
        <v>0.4491525423728814</v>
      </c>
    </row>
    <row r="40" spans="1:64" ht="15.75">
      <c r="A40" s="3" t="s">
        <v>89</v>
      </c>
      <c r="B40" s="70">
        <v>143</v>
      </c>
      <c r="C40" s="65">
        <v>1</v>
      </c>
      <c r="D40" s="65">
        <v>3</v>
      </c>
      <c r="E40" s="88">
        <v>6</v>
      </c>
      <c r="F40" s="88">
        <v>2</v>
      </c>
      <c r="G40" s="88">
        <v>1</v>
      </c>
      <c r="H40" s="88"/>
      <c r="I40" s="88">
        <v>2</v>
      </c>
      <c r="J40" s="88"/>
      <c r="K40" s="88"/>
      <c r="L40" s="88">
        <v>2</v>
      </c>
      <c r="M40" s="88"/>
      <c r="N40" s="88"/>
      <c r="O40" s="88">
        <v>2</v>
      </c>
      <c r="P40" s="88">
        <v>3</v>
      </c>
      <c r="Q40" s="88">
        <v>6</v>
      </c>
      <c r="R40" s="88">
        <v>2</v>
      </c>
      <c r="S40" s="88">
        <v>2</v>
      </c>
      <c r="T40" s="88">
        <v>1</v>
      </c>
      <c r="U40" s="65">
        <v>3</v>
      </c>
      <c r="V40" s="87">
        <v>1</v>
      </c>
      <c r="W40" s="61">
        <f aca="true" t="shared" si="13" ref="W40:W71">SUM(C40:V40)</f>
        <v>37</v>
      </c>
      <c r="X40" s="63">
        <v>2</v>
      </c>
      <c r="Y40" s="62">
        <v>5</v>
      </c>
      <c r="Z40" s="62"/>
      <c r="AA40" s="62"/>
      <c r="AB40" s="62"/>
      <c r="AC40" s="62"/>
      <c r="AD40" s="62"/>
      <c r="AE40" s="62"/>
      <c r="AF40" s="62">
        <v>1</v>
      </c>
      <c r="AG40" s="62"/>
      <c r="AH40" s="62"/>
      <c r="AI40" s="62"/>
      <c r="AJ40" s="62">
        <v>1</v>
      </c>
      <c r="AK40" s="62"/>
      <c r="AL40" s="62"/>
      <c r="AM40" s="61">
        <f aca="true" t="shared" si="14" ref="AM40:AM71">SUM(X40:AL40)</f>
        <v>9</v>
      </c>
      <c r="AN40" s="60"/>
      <c r="AO40" s="60"/>
      <c r="AP40" s="60"/>
      <c r="AQ40" s="60">
        <v>15</v>
      </c>
      <c r="AR40" s="59">
        <f aca="true" t="shared" si="15" ref="AR40:AR71">SUM(AP40:AQ40)</f>
        <v>15</v>
      </c>
      <c r="AS40" s="58">
        <f aca="true" t="shared" si="16" ref="AS40:AS71">TRANSPOSE(W40)</f>
        <v>37</v>
      </c>
      <c r="AT40" s="58">
        <f aca="true" t="shared" si="17" ref="AT40:AT61">TRANSPOSE(AM40)</f>
        <v>9</v>
      </c>
      <c r="AU40" s="58">
        <f aca="true" t="shared" si="18" ref="AU40:AU61">TRANSPOSE(AN40)</f>
        <v>0</v>
      </c>
      <c r="AV40" s="58">
        <f aca="true" t="shared" si="19" ref="AV40:AV61">TRANSPOSE(AO40)</f>
        <v>0</v>
      </c>
      <c r="AW40" s="58"/>
      <c r="AX40" s="58">
        <v>5</v>
      </c>
      <c r="AY40" s="58">
        <v>10</v>
      </c>
      <c r="AZ40" s="58">
        <f aca="true" t="shared" si="20" ref="AZ40:AZ71">TRANSPOSE(BA40:BA136)</f>
        <v>15</v>
      </c>
      <c r="BA40" s="57">
        <f aca="true" t="shared" si="21" ref="BA40:BA71">SUM(AN40:AQ40)</f>
        <v>15</v>
      </c>
      <c r="BB40" s="56">
        <f aca="true" t="shared" si="22" ref="BB40:BB71">W40+AM40+BA40</f>
        <v>61</v>
      </c>
      <c r="BC40" s="55">
        <f aca="true" t="shared" si="23" ref="BC40:BC71">BB40/B40</f>
        <v>0.42657342657342656</v>
      </c>
      <c r="BD40" s="54"/>
      <c r="BE40" s="54"/>
      <c r="BF40" s="54"/>
      <c r="BG40" s="54"/>
      <c r="BH40" s="54"/>
      <c r="BI40" s="54">
        <v>0</v>
      </c>
      <c r="BJ40" s="54">
        <f aca="true" t="shared" si="24" ref="BJ40:BJ71">SUM(BB40,BI40)</f>
        <v>61</v>
      </c>
      <c r="BK40" s="53">
        <v>56</v>
      </c>
      <c r="BL40" s="52">
        <f aca="true" t="shared" si="25" ref="BL40:BL71">BK40/B40</f>
        <v>0.3916083916083916</v>
      </c>
    </row>
    <row r="41" spans="1:64" ht="15.75">
      <c r="A41" s="3" t="s">
        <v>90</v>
      </c>
      <c r="B41" s="70">
        <v>92</v>
      </c>
      <c r="C41" s="65"/>
      <c r="D41" s="65">
        <v>1</v>
      </c>
      <c r="E41" s="88">
        <v>3</v>
      </c>
      <c r="F41" s="88">
        <v>4</v>
      </c>
      <c r="G41" s="88"/>
      <c r="H41" s="88">
        <v>1</v>
      </c>
      <c r="I41" s="88">
        <v>1</v>
      </c>
      <c r="J41" s="88"/>
      <c r="K41" s="88"/>
      <c r="L41" s="88"/>
      <c r="M41" s="88">
        <v>1</v>
      </c>
      <c r="N41" s="88"/>
      <c r="O41" s="88"/>
      <c r="P41" s="88">
        <v>4</v>
      </c>
      <c r="Q41" s="88">
        <v>3</v>
      </c>
      <c r="R41" s="88">
        <v>1</v>
      </c>
      <c r="S41" s="88"/>
      <c r="T41" s="88">
        <v>2</v>
      </c>
      <c r="U41" s="65">
        <v>1</v>
      </c>
      <c r="V41" s="87"/>
      <c r="W41" s="61">
        <f t="shared" si="13"/>
        <v>22</v>
      </c>
      <c r="X41" s="63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1">
        <f t="shared" si="14"/>
        <v>0</v>
      </c>
      <c r="AN41" s="60"/>
      <c r="AO41" s="60"/>
      <c r="AP41" s="60"/>
      <c r="AQ41" s="60">
        <v>9</v>
      </c>
      <c r="AR41" s="59">
        <f t="shared" si="15"/>
        <v>9</v>
      </c>
      <c r="AS41" s="58">
        <f t="shared" si="16"/>
        <v>22</v>
      </c>
      <c r="AT41" s="58">
        <f t="shared" si="17"/>
        <v>0</v>
      </c>
      <c r="AU41" s="58">
        <f t="shared" si="18"/>
        <v>0</v>
      </c>
      <c r="AV41" s="58">
        <f t="shared" si="19"/>
        <v>0</v>
      </c>
      <c r="AW41" s="58">
        <v>1</v>
      </c>
      <c r="AX41" s="58">
        <v>7</v>
      </c>
      <c r="AY41" s="58">
        <v>1</v>
      </c>
      <c r="AZ41" s="58">
        <f t="shared" si="20"/>
        <v>9</v>
      </c>
      <c r="BA41" s="57">
        <f t="shared" si="21"/>
        <v>9</v>
      </c>
      <c r="BB41" s="56">
        <f t="shared" si="22"/>
        <v>31</v>
      </c>
      <c r="BC41" s="55">
        <f t="shared" si="23"/>
        <v>0.33695652173913043</v>
      </c>
      <c r="BD41" s="54"/>
      <c r="BE41" s="54"/>
      <c r="BF41" s="54"/>
      <c r="BG41" s="54"/>
      <c r="BH41" s="54"/>
      <c r="BI41" s="54"/>
      <c r="BJ41" s="54">
        <f t="shared" si="24"/>
        <v>31</v>
      </c>
      <c r="BK41" s="53">
        <v>31</v>
      </c>
      <c r="BL41" s="52">
        <f t="shared" si="25"/>
        <v>0.33695652173913043</v>
      </c>
    </row>
    <row r="42" spans="1:64" ht="15.75">
      <c r="A42" s="3" t="s">
        <v>91</v>
      </c>
      <c r="B42" s="70">
        <v>25</v>
      </c>
      <c r="C42" s="65">
        <v>1</v>
      </c>
      <c r="D42" s="65">
        <v>1</v>
      </c>
      <c r="E42" s="88">
        <v>1</v>
      </c>
      <c r="F42" s="88">
        <v>1</v>
      </c>
      <c r="G42" s="88"/>
      <c r="H42" s="88"/>
      <c r="I42" s="88">
        <v>1</v>
      </c>
      <c r="J42" s="88"/>
      <c r="K42" s="88"/>
      <c r="L42" s="88"/>
      <c r="M42" s="88">
        <v>1</v>
      </c>
      <c r="N42" s="88"/>
      <c r="O42" s="88"/>
      <c r="P42" s="88">
        <v>2</v>
      </c>
      <c r="Q42" s="88">
        <v>1</v>
      </c>
      <c r="R42" s="88"/>
      <c r="S42" s="88">
        <v>1</v>
      </c>
      <c r="T42" s="88"/>
      <c r="U42" s="65">
        <v>1</v>
      </c>
      <c r="V42" s="87"/>
      <c r="W42" s="61">
        <f t="shared" si="13"/>
        <v>11</v>
      </c>
      <c r="X42" s="63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1">
        <f t="shared" si="14"/>
        <v>0</v>
      </c>
      <c r="AN42" s="60"/>
      <c r="AO42" s="60"/>
      <c r="AP42" s="60"/>
      <c r="AQ42" s="60">
        <v>1</v>
      </c>
      <c r="AR42" s="59">
        <f t="shared" si="15"/>
        <v>1</v>
      </c>
      <c r="AS42" s="58">
        <f t="shared" si="16"/>
        <v>11</v>
      </c>
      <c r="AT42" s="58">
        <f t="shared" si="17"/>
        <v>0</v>
      </c>
      <c r="AU42" s="58">
        <f t="shared" si="18"/>
        <v>0</v>
      </c>
      <c r="AV42" s="58">
        <f t="shared" si="19"/>
        <v>0</v>
      </c>
      <c r="AW42" s="58"/>
      <c r="AX42" s="58">
        <v>1</v>
      </c>
      <c r="AY42" s="58">
        <v>0</v>
      </c>
      <c r="AZ42" s="58">
        <f t="shared" si="20"/>
        <v>1</v>
      </c>
      <c r="BA42" s="57">
        <f t="shared" si="21"/>
        <v>1</v>
      </c>
      <c r="BB42" s="56">
        <f t="shared" si="22"/>
        <v>12</v>
      </c>
      <c r="BC42" s="55">
        <f t="shared" si="23"/>
        <v>0.48</v>
      </c>
      <c r="BD42" s="54"/>
      <c r="BE42" s="54">
        <v>1</v>
      </c>
      <c r="BF42" s="54"/>
      <c r="BG42" s="54"/>
      <c r="BH42" s="54"/>
      <c r="BI42" s="54">
        <v>1</v>
      </c>
      <c r="BJ42" s="54">
        <f t="shared" si="24"/>
        <v>13</v>
      </c>
      <c r="BK42" s="53">
        <v>13</v>
      </c>
      <c r="BL42" s="52">
        <f t="shared" si="25"/>
        <v>0.52</v>
      </c>
    </row>
    <row r="43" spans="1:64" ht="15.75">
      <c r="A43" s="7" t="s">
        <v>92</v>
      </c>
      <c r="B43" s="66">
        <v>106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4"/>
      <c r="W43" s="61">
        <f t="shared" si="13"/>
        <v>0</v>
      </c>
      <c r="X43" s="63"/>
      <c r="Y43" s="62"/>
      <c r="Z43" s="62"/>
      <c r="AA43" s="62"/>
      <c r="AB43" s="62"/>
      <c r="AC43" s="62"/>
      <c r="AD43" s="62"/>
      <c r="AE43" s="62"/>
      <c r="AF43" s="62"/>
      <c r="AG43" s="62"/>
      <c r="AH43" s="62">
        <v>1</v>
      </c>
      <c r="AI43" s="62"/>
      <c r="AJ43" s="62"/>
      <c r="AK43" s="62"/>
      <c r="AL43" s="62"/>
      <c r="AM43" s="61">
        <f t="shared" si="14"/>
        <v>1</v>
      </c>
      <c r="AN43" s="60">
        <v>1</v>
      </c>
      <c r="AO43" s="60"/>
      <c r="AP43" s="60">
        <v>1</v>
      </c>
      <c r="AQ43" s="60">
        <v>30</v>
      </c>
      <c r="AR43" s="59">
        <f t="shared" si="15"/>
        <v>31</v>
      </c>
      <c r="AS43" s="58">
        <f t="shared" si="16"/>
        <v>0</v>
      </c>
      <c r="AT43" s="58">
        <f t="shared" si="17"/>
        <v>1</v>
      </c>
      <c r="AU43" s="58">
        <f t="shared" si="18"/>
        <v>1</v>
      </c>
      <c r="AV43" s="58">
        <f t="shared" si="19"/>
        <v>0</v>
      </c>
      <c r="AW43" s="58">
        <v>3</v>
      </c>
      <c r="AX43" s="58">
        <v>10</v>
      </c>
      <c r="AY43" s="58">
        <v>18</v>
      </c>
      <c r="AZ43" s="58">
        <f t="shared" si="20"/>
        <v>32</v>
      </c>
      <c r="BA43" s="57">
        <f t="shared" si="21"/>
        <v>32</v>
      </c>
      <c r="BB43" s="56">
        <f t="shared" si="22"/>
        <v>33</v>
      </c>
      <c r="BC43" s="55">
        <f t="shared" si="23"/>
        <v>0.3113207547169811</v>
      </c>
      <c r="BD43" s="54"/>
      <c r="BE43" s="54"/>
      <c r="BF43" s="54"/>
      <c r="BG43" s="54"/>
      <c r="BH43" s="54"/>
      <c r="BI43" s="54"/>
      <c r="BJ43" s="54">
        <f t="shared" si="24"/>
        <v>33</v>
      </c>
      <c r="BK43" s="53">
        <v>33</v>
      </c>
      <c r="BL43" s="52">
        <f t="shared" si="25"/>
        <v>0.3113207547169811</v>
      </c>
    </row>
    <row r="44" spans="1:64" s="24" customFormat="1" ht="15.75">
      <c r="A44" s="8" t="s">
        <v>93</v>
      </c>
      <c r="B44" s="72">
        <v>71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4"/>
      <c r="W44" s="61">
        <f t="shared" si="13"/>
        <v>0</v>
      </c>
      <c r="X44" s="63"/>
      <c r="Y44" s="62"/>
      <c r="Z44" s="62"/>
      <c r="AA44" s="62"/>
      <c r="AB44" s="62"/>
      <c r="AC44" s="62"/>
      <c r="AD44" s="62"/>
      <c r="AE44" s="62"/>
      <c r="AF44" s="62">
        <v>1</v>
      </c>
      <c r="AG44" s="62"/>
      <c r="AH44" s="62"/>
      <c r="AI44" s="62"/>
      <c r="AJ44" s="62"/>
      <c r="AK44" s="62"/>
      <c r="AL44" s="62"/>
      <c r="AM44" s="61">
        <f t="shared" si="14"/>
        <v>1</v>
      </c>
      <c r="AN44" s="60">
        <v>1</v>
      </c>
      <c r="AO44" s="60">
        <v>0</v>
      </c>
      <c r="AP44" s="60">
        <v>1</v>
      </c>
      <c r="AQ44" s="60">
        <v>9</v>
      </c>
      <c r="AR44" s="59">
        <f t="shared" si="15"/>
        <v>10</v>
      </c>
      <c r="AS44" s="58">
        <f t="shared" si="16"/>
        <v>0</v>
      </c>
      <c r="AT44" s="58">
        <f t="shared" si="17"/>
        <v>1</v>
      </c>
      <c r="AU44" s="58">
        <f t="shared" si="18"/>
        <v>1</v>
      </c>
      <c r="AV44" s="58">
        <f t="shared" si="19"/>
        <v>0</v>
      </c>
      <c r="AW44" s="58"/>
      <c r="AX44" s="58">
        <v>3</v>
      </c>
      <c r="AY44" s="58">
        <v>7</v>
      </c>
      <c r="AZ44" s="58">
        <f t="shared" si="20"/>
        <v>11</v>
      </c>
      <c r="BA44" s="57">
        <f t="shared" si="21"/>
        <v>11</v>
      </c>
      <c r="BB44" s="56">
        <f t="shared" si="22"/>
        <v>12</v>
      </c>
      <c r="BC44" s="55">
        <f t="shared" si="23"/>
        <v>0.16901408450704225</v>
      </c>
      <c r="BD44" s="54"/>
      <c r="BE44" s="54"/>
      <c r="BF44" s="54"/>
      <c r="BG44" s="54"/>
      <c r="BH44" s="54"/>
      <c r="BI44" s="54"/>
      <c r="BJ44" s="54">
        <f t="shared" si="24"/>
        <v>12</v>
      </c>
      <c r="BK44" s="71">
        <v>12</v>
      </c>
      <c r="BL44" s="52">
        <f t="shared" si="25"/>
        <v>0.16901408450704225</v>
      </c>
    </row>
    <row r="45" spans="1:64" s="67" customFormat="1" ht="15.75">
      <c r="A45" s="7" t="s">
        <v>94</v>
      </c>
      <c r="B45" s="66">
        <v>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4"/>
      <c r="W45" s="86">
        <f t="shared" si="13"/>
        <v>0</v>
      </c>
      <c r="X45" s="63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>
        <v>1</v>
      </c>
      <c r="AM45" s="61">
        <f t="shared" si="14"/>
        <v>1</v>
      </c>
      <c r="AN45" s="60">
        <v>1</v>
      </c>
      <c r="AO45" s="60"/>
      <c r="AP45" s="60">
        <v>1</v>
      </c>
      <c r="AQ45" s="60">
        <v>7</v>
      </c>
      <c r="AR45" s="59">
        <f t="shared" si="15"/>
        <v>8</v>
      </c>
      <c r="AS45" s="58">
        <f t="shared" si="16"/>
        <v>0</v>
      </c>
      <c r="AT45" s="58">
        <f t="shared" si="17"/>
        <v>1</v>
      </c>
      <c r="AU45" s="58">
        <f t="shared" si="18"/>
        <v>1</v>
      </c>
      <c r="AV45" s="58">
        <f t="shared" si="19"/>
        <v>0</v>
      </c>
      <c r="AW45" s="58"/>
      <c r="AX45" s="58">
        <v>1</v>
      </c>
      <c r="AY45" s="58">
        <v>7</v>
      </c>
      <c r="AZ45" s="58">
        <f t="shared" si="20"/>
        <v>9</v>
      </c>
      <c r="BA45" s="57">
        <f t="shared" si="21"/>
        <v>9</v>
      </c>
      <c r="BB45" s="85">
        <f t="shared" si="22"/>
        <v>10</v>
      </c>
      <c r="BC45" s="84">
        <f t="shared" si="23"/>
        <v>0.15384615384615385</v>
      </c>
      <c r="BD45" s="78">
        <v>1</v>
      </c>
      <c r="BE45" s="78"/>
      <c r="BF45" s="78"/>
      <c r="BG45" s="78"/>
      <c r="BH45" s="78"/>
      <c r="BI45" s="78">
        <v>1</v>
      </c>
      <c r="BJ45" s="78">
        <f t="shared" si="24"/>
        <v>11</v>
      </c>
      <c r="BK45" s="65">
        <v>11</v>
      </c>
      <c r="BL45" s="52">
        <f t="shared" si="25"/>
        <v>0.16923076923076924</v>
      </c>
    </row>
    <row r="46" spans="1:64" ht="15.75">
      <c r="A46" s="9" t="s">
        <v>95</v>
      </c>
      <c r="B46" s="70">
        <v>72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4"/>
      <c r="W46" s="61">
        <f t="shared" si="13"/>
        <v>0</v>
      </c>
      <c r="X46" s="63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1">
        <f t="shared" si="14"/>
        <v>0</v>
      </c>
      <c r="AN46" s="60"/>
      <c r="AO46" s="60"/>
      <c r="AP46" s="60"/>
      <c r="AQ46" s="60">
        <v>22</v>
      </c>
      <c r="AR46" s="59">
        <f t="shared" si="15"/>
        <v>22</v>
      </c>
      <c r="AS46" s="58">
        <f t="shared" si="16"/>
        <v>0</v>
      </c>
      <c r="AT46" s="58">
        <f t="shared" si="17"/>
        <v>0</v>
      </c>
      <c r="AU46" s="58">
        <f t="shared" si="18"/>
        <v>0</v>
      </c>
      <c r="AV46" s="58">
        <f t="shared" si="19"/>
        <v>0</v>
      </c>
      <c r="AW46" s="58"/>
      <c r="AX46" s="58">
        <v>6</v>
      </c>
      <c r="AY46" s="58">
        <v>16</v>
      </c>
      <c r="AZ46" s="58">
        <f t="shared" si="20"/>
        <v>22</v>
      </c>
      <c r="BA46" s="57">
        <f t="shared" si="21"/>
        <v>22</v>
      </c>
      <c r="BB46" s="56">
        <f t="shared" si="22"/>
        <v>22</v>
      </c>
      <c r="BC46" s="55">
        <f t="shared" si="23"/>
        <v>0.3055555555555556</v>
      </c>
      <c r="BD46" s="54">
        <v>1</v>
      </c>
      <c r="BE46" s="54"/>
      <c r="BF46" s="54"/>
      <c r="BG46" s="54"/>
      <c r="BH46" s="54"/>
      <c r="BI46" s="54">
        <v>1</v>
      </c>
      <c r="BJ46" s="54">
        <f t="shared" si="24"/>
        <v>23</v>
      </c>
      <c r="BK46" s="53">
        <v>23</v>
      </c>
      <c r="BL46" s="52">
        <f t="shared" si="25"/>
        <v>0.3194444444444444</v>
      </c>
    </row>
    <row r="47" spans="1:64" ht="15.75">
      <c r="A47" s="8" t="s">
        <v>96</v>
      </c>
      <c r="B47" s="72">
        <v>96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4"/>
      <c r="W47" s="61">
        <f t="shared" si="13"/>
        <v>0</v>
      </c>
      <c r="X47" s="63"/>
      <c r="Y47" s="62"/>
      <c r="Z47" s="62"/>
      <c r="AA47" s="62"/>
      <c r="AB47" s="62"/>
      <c r="AC47" s="62"/>
      <c r="AD47" s="62"/>
      <c r="AE47" s="62"/>
      <c r="AF47" s="62">
        <v>1</v>
      </c>
      <c r="AG47" s="62"/>
      <c r="AH47" s="62"/>
      <c r="AI47" s="62"/>
      <c r="AJ47" s="62"/>
      <c r="AK47" s="62"/>
      <c r="AL47" s="62"/>
      <c r="AM47" s="61">
        <f t="shared" si="14"/>
        <v>1</v>
      </c>
      <c r="AN47" s="60">
        <v>1</v>
      </c>
      <c r="AO47" s="60"/>
      <c r="AP47" s="60">
        <v>1</v>
      </c>
      <c r="AQ47" s="60">
        <v>26</v>
      </c>
      <c r="AR47" s="59">
        <f t="shared" si="15"/>
        <v>27</v>
      </c>
      <c r="AS47" s="58">
        <f t="shared" si="16"/>
        <v>0</v>
      </c>
      <c r="AT47" s="58">
        <f t="shared" si="17"/>
        <v>1</v>
      </c>
      <c r="AU47" s="58">
        <f t="shared" si="18"/>
        <v>1</v>
      </c>
      <c r="AV47" s="58">
        <f t="shared" si="19"/>
        <v>0</v>
      </c>
      <c r="AW47" s="58">
        <v>3</v>
      </c>
      <c r="AX47" s="58">
        <v>3</v>
      </c>
      <c r="AY47" s="58">
        <v>21</v>
      </c>
      <c r="AZ47" s="58">
        <f t="shared" si="20"/>
        <v>28</v>
      </c>
      <c r="BA47" s="57">
        <f t="shared" si="21"/>
        <v>28</v>
      </c>
      <c r="BB47" s="56">
        <f t="shared" si="22"/>
        <v>29</v>
      </c>
      <c r="BC47" s="55">
        <f t="shared" si="23"/>
        <v>0.3020833333333333</v>
      </c>
      <c r="BD47" s="54"/>
      <c r="BE47" s="54">
        <v>1</v>
      </c>
      <c r="BF47" s="54"/>
      <c r="BG47" s="54"/>
      <c r="BH47" s="54"/>
      <c r="BI47" s="54">
        <v>1</v>
      </c>
      <c r="BJ47" s="54">
        <f t="shared" si="24"/>
        <v>30</v>
      </c>
      <c r="BK47" s="53">
        <v>30</v>
      </c>
      <c r="BL47" s="52">
        <f t="shared" si="25"/>
        <v>0.3125</v>
      </c>
    </row>
    <row r="48" spans="1:64" ht="15.75">
      <c r="A48" s="10" t="s">
        <v>97</v>
      </c>
      <c r="B48" s="70">
        <v>43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4"/>
      <c r="W48" s="61">
        <f t="shared" si="13"/>
        <v>0</v>
      </c>
      <c r="X48" s="63"/>
      <c r="Y48" s="62"/>
      <c r="Z48" s="62"/>
      <c r="AA48" s="62"/>
      <c r="AB48" s="62"/>
      <c r="AC48" s="62">
        <v>1</v>
      </c>
      <c r="AD48" s="62"/>
      <c r="AE48" s="62"/>
      <c r="AF48" s="62"/>
      <c r="AG48" s="62"/>
      <c r="AH48" s="62"/>
      <c r="AI48" s="62"/>
      <c r="AJ48" s="62"/>
      <c r="AK48" s="62"/>
      <c r="AL48" s="62"/>
      <c r="AM48" s="61">
        <f t="shared" si="14"/>
        <v>1</v>
      </c>
      <c r="AN48" s="60"/>
      <c r="AO48" s="60">
        <v>1</v>
      </c>
      <c r="AP48" s="60"/>
      <c r="AQ48" s="60">
        <v>9</v>
      </c>
      <c r="AR48" s="59">
        <f t="shared" si="15"/>
        <v>9</v>
      </c>
      <c r="AS48" s="58">
        <f t="shared" si="16"/>
        <v>0</v>
      </c>
      <c r="AT48" s="58">
        <f t="shared" si="17"/>
        <v>1</v>
      </c>
      <c r="AU48" s="58">
        <f t="shared" si="18"/>
        <v>0</v>
      </c>
      <c r="AV48" s="58">
        <f t="shared" si="19"/>
        <v>1</v>
      </c>
      <c r="AW48" s="58"/>
      <c r="AX48" s="58">
        <v>0</v>
      </c>
      <c r="AY48" s="58">
        <v>9</v>
      </c>
      <c r="AZ48" s="58">
        <f t="shared" si="20"/>
        <v>10</v>
      </c>
      <c r="BA48" s="57">
        <f t="shared" si="21"/>
        <v>10</v>
      </c>
      <c r="BB48" s="56">
        <f t="shared" si="22"/>
        <v>11</v>
      </c>
      <c r="BC48" s="55">
        <f t="shared" si="23"/>
        <v>0.2558139534883721</v>
      </c>
      <c r="BD48" s="54"/>
      <c r="BE48" s="54"/>
      <c r="BF48" s="54"/>
      <c r="BG48" s="54"/>
      <c r="BH48" s="54"/>
      <c r="BI48" s="54"/>
      <c r="BJ48" s="54">
        <f t="shared" si="24"/>
        <v>11</v>
      </c>
      <c r="BK48" s="53">
        <v>11</v>
      </c>
      <c r="BL48" s="52">
        <f t="shared" si="25"/>
        <v>0.2558139534883721</v>
      </c>
    </row>
    <row r="49" spans="1:64" ht="15.75">
      <c r="A49" s="10" t="s">
        <v>98</v>
      </c>
      <c r="B49" s="70">
        <v>46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4"/>
      <c r="W49" s="61">
        <f t="shared" si="13"/>
        <v>0</v>
      </c>
      <c r="X49" s="63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1">
        <f t="shared" si="14"/>
        <v>0</v>
      </c>
      <c r="AN49" s="60">
        <v>1</v>
      </c>
      <c r="AO49" s="60"/>
      <c r="AP49" s="60"/>
      <c r="AQ49" s="60">
        <v>13</v>
      </c>
      <c r="AR49" s="59">
        <f t="shared" si="15"/>
        <v>13</v>
      </c>
      <c r="AS49" s="58">
        <f t="shared" si="16"/>
        <v>0</v>
      </c>
      <c r="AT49" s="58">
        <f t="shared" si="17"/>
        <v>0</v>
      </c>
      <c r="AU49" s="58">
        <f t="shared" si="18"/>
        <v>1</v>
      </c>
      <c r="AV49" s="58">
        <f t="shared" si="19"/>
        <v>0</v>
      </c>
      <c r="AW49" s="58"/>
      <c r="AX49" s="58">
        <v>2</v>
      </c>
      <c r="AY49" s="58">
        <v>11</v>
      </c>
      <c r="AZ49" s="58">
        <f t="shared" si="20"/>
        <v>14</v>
      </c>
      <c r="BA49" s="57">
        <f t="shared" si="21"/>
        <v>14</v>
      </c>
      <c r="BB49" s="56">
        <f t="shared" si="22"/>
        <v>14</v>
      </c>
      <c r="BC49" s="55">
        <f t="shared" si="23"/>
        <v>0.30434782608695654</v>
      </c>
      <c r="BD49" s="54"/>
      <c r="BE49" s="54"/>
      <c r="BF49" s="54"/>
      <c r="BG49" s="54"/>
      <c r="BH49" s="54"/>
      <c r="BI49" s="54"/>
      <c r="BJ49" s="54">
        <f t="shared" si="24"/>
        <v>14</v>
      </c>
      <c r="BK49" s="53">
        <v>14</v>
      </c>
      <c r="BL49" s="52">
        <f t="shared" si="25"/>
        <v>0.30434782608695654</v>
      </c>
    </row>
    <row r="50" spans="1:64" ht="15.75">
      <c r="A50" s="10" t="s">
        <v>99</v>
      </c>
      <c r="B50" s="70">
        <v>43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4"/>
      <c r="W50" s="61">
        <f t="shared" si="13"/>
        <v>0</v>
      </c>
      <c r="X50" s="63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>
        <v>1</v>
      </c>
      <c r="AJ50" s="62"/>
      <c r="AK50" s="62"/>
      <c r="AL50" s="62"/>
      <c r="AM50" s="61">
        <f t="shared" si="14"/>
        <v>1</v>
      </c>
      <c r="AN50" s="60">
        <v>2</v>
      </c>
      <c r="AO50" s="60"/>
      <c r="AP50" s="60"/>
      <c r="AQ50" s="60">
        <v>2</v>
      </c>
      <c r="AR50" s="59">
        <f t="shared" si="15"/>
        <v>2</v>
      </c>
      <c r="AS50" s="58">
        <f t="shared" si="16"/>
        <v>0</v>
      </c>
      <c r="AT50" s="58">
        <f t="shared" si="17"/>
        <v>1</v>
      </c>
      <c r="AU50" s="58">
        <f t="shared" si="18"/>
        <v>2</v>
      </c>
      <c r="AV50" s="58">
        <f t="shared" si="19"/>
        <v>0</v>
      </c>
      <c r="AW50" s="58"/>
      <c r="AX50" s="58">
        <v>0</v>
      </c>
      <c r="AY50" s="58">
        <v>2</v>
      </c>
      <c r="AZ50" s="58">
        <f t="shared" si="20"/>
        <v>4</v>
      </c>
      <c r="BA50" s="57">
        <f t="shared" si="21"/>
        <v>4</v>
      </c>
      <c r="BB50" s="56">
        <f t="shared" si="22"/>
        <v>5</v>
      </c>
      <c r="BC50" s="55">
        <f t="shared" si="23"/>
        <v>0.11627906976744186</v>
      </c>
      <c r="BD50" s="54"/>
      <c r="BE50" s="54"/>
      <c r="BF50" s="54"/>
      <c r="BG50" s="54"/>
      <c r="BH50" s="54"/>
      <c r="BI50" s="54">
        <v>0</v>
      </c>
      <c r="BJ50" s="54">
        <f t="shared" si="24"/>
        <v>5</v>
      </c>
      <c r="BK50" s="53">
        <v>5</v>
      </c>
      <c r="BL50" s="52">
        <f t="shared" si="25"/>
        <v>0.11627906976744186</v>
      </c>
    </row>
    <row r="51" spans="1:64" ht="15.75">
      <c r="A51" s="11" t="s">
        <v>100</v>
      </c>
      <c r="B51" s="66">
        <v>36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4"/>
      <c r="W51" s="61">
        <f t="shared" si="13"/>
        <v>0</v>
      </c>
      <c r="X51" s="63"/>
      <c r="Y51" s="62"/>
      <c r="Z51" s="62"/>
      <c r="AA51" s="62"/>
      <c r="AB51" s="62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1">
        <f t="shared" si="14"/>
        <v>0</v>
      </c>
      <c r="AN51" s="60"/>
      <c r="AO51" s="60"/>
      <c r="AP51" s="60"/>
      <c r="AQ51" s="60">
        <v>5</v>
      </c>
      <c r="AR51" s="59">
        <f t="shared" si="15"/>
        <v>5</v>
      </c>
      <c r="AS51" s="58">
        <f t="shared" si="16"/>
        <v>0</v>
      </c>
      <c r="AT51" s="58">
        <f t="shared" si="17"/>
        <v>0</v>
      </c>
      <c r="AU51" s="58">
        <f t="shared" si="18"/>
        <v>0</v>
      </c>
      <c r="AV51" s="58">
        <f t="shared" si="19"/>
        <v>0</v>
      </c>
      <c r="AW51" s="58"/>
      <c r="AX51" s="58">
        <v>0</v>
      </c>
      <c r="AY51" s="58">
        <v>5</v>
      </c>
      <c r="AZ51" s="58">
        <f t="shared" si="20"/>
        <v>5</v>
      </c>
      <c r="BA51" s="57">
        <f t="shared" si="21"/>
        <v>5</v>
      </c>
      <c r="BB51" s="56">
        <f t="shared" si="22"/>
        <v>5</v>
      </c>
      <c r="BC51" s="55">
        <f t="shared" si="23"/>
        <v>0.1388888888888889</v>
      </c>
      <c r="BD51" s="54"/>
      <c r="BE51" s="54"/>
      <c r="BF51" s="54"/>
      <c r="BG51" s="54"/>
      <c r="BH51" s="54"/>
      <c r="BI51" s="54"/>
      <c r="BJ51" s="54">
        <f t="shared" si="24"/>
        <v>5</v>
      </c>
      <c r="BK51" s="53">
        <v>5</v>
      </c>
      <c r="BL51" s="52">
        <f t="shared" si="25"/>
        <v>0.1388888888888889</v>
      </c>
    </row>
    <row r="52" spans="1:64" ht="15.75">
      <c r="A52" s="11" t="s">
        <v>101</v>
      </c>
      <c r="B52" s="66">
        <v>32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4"/>
      <c r="W52" s="61">
        <f t="shared" si="13"/>
        <v>0</v>
      </c>
      <c r="X52" s="63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9"/>
      <c r="AM52" s="61">
        <f t="shared" si="14"/>
        <v>0</v>
      </c>
      <c r="AN52" s="60"/>
      <c r="AO52" s="60">
        <v>2</v>
      </c>
      <c r="AP52" s="60"/>
      <c r="AQ52" s="60"/>
      <c r="AR52" s="59">
        <f t="shared" si="15"/>
        <v>0</v>
      </c>
      <c r="AS52" s="58">
        <f t="shared" si="16"/>
        <v>0</v>
      </c>
      <c r="AT52" s="58">
        <f t="shared" si="17"/>
        <v>0</v>
      </c>
      <c r="AU52" s="58">
        <f t="shared" si="18"/>
        <v>0</v>
      </c>
      <c r="AV52" s="58">
        <f t="shared" si="19"/>
        <v>2</v>
      </c>
      <c r="AW52" s="58"/>
      <c r="AX52" s="58">
        <v>0</v>
      </c>
      <c r="AY52" s="58">
        <v>0</v>
      </c>
      <c r="AZ52" s="58">
        <f t="shared" si="20"/>
        <v>2</v>
      </c>
      <c r="BA52" s="57">
        <f t="shared" si="21"/>
        <v>2</v>
      </c>
      <c r="BB52" s="56">
        <f t="shared" si="22"/>
        <v>2</v>
      </c>
      <c r="BC52" s="55">
        <f t="shared" si="23"/>
        <v>0.0625</v>
      </c>
      <c r="BD52" s="54"/>
      <c r="BE52" s="54"/>
      <c r="BF52" s="54"/>
      <c r="BG52" s="54"/>
      <c r="BH52" s="54"/>
      <c r="BI52" s="54"/>
      <c r="BJ52" s="54">
        <f t="shared" si="24"/>
        <v>2</v>
      </c>
      <c r="BK52" s="53">
        <v>2</v>
      </c>
      <c r="BL52" s="52">
        <f t="shared" si="25"/>
        <v>0.0625</v>
      </c>
    </row>
    <row r="53" spans="1:64" ht="15.75">
      <c r="A53" s="11" t="s">
        <v>102</v>
      </c>
      <c r="B53" s="83">
        <v>38</v>
      </c>
      <c r="C53" s="82"/>
      <c r="D53" s="82"/>
      <c r="E53" s="82"/>
      <c r="F53" s="82"/>
      <c r="G53" s="82"/>
      <c r="H53" s="82"/>
      <c r="I53" s="82"/>
      <c r="J53" s="82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4"/>
      <c r="W53" s="61">
        <f t="shared" si="13"/>
        <v>0</v>
      </c>
      <c r="X53" s="63"/>
      <c r="Y53" s="62"/>
      <c r="Z53" s="62"/>
      <c r="AA53" s="62"/>
      <c r="AB53" s="62"/>
      <c r="AC53" s="62">
        <v>1</v>
      </c>
      <c r="AD53" s="62"/>
      <c r="AE53" s="62"/>
      <c r="AF53" s="62"/>
      <c r="AG53" s="62"/>
      <c r="AH53" s="62"/>
      <c r="AI53" s="62"/>
      <c r="AJ53" s="62"/>
      <c r="AK53" s="62"/>
      <c r="AL53" s="62"/>
      <c r="AM53" s="61">
        <f t="shared" si="14"/>
        <v>1</v>
      </c>
      <c r="AN53" s="60"/>
      <c r="AO53" s="60"/>
      <c r="AP53" s="60"/>
      <c r="AQ53" s="60">
        <v>4</v>
      </c>
      <c r="AR53" s="59">
        <f t="shared" si="15"/>
        <v>4</v>
      </c>
      <c r="AS53" s="58">
        <f t="shared" si="16"/>
        <v>0</v>
      </c>
      <c r="AT53" s="58">
        <f t="shared" si="17"/>
        <v>1</v>
      </c>
      <c r="AU53" s="58">
        <f t="shared" si="18"/>
        <v>0</v>
      </c>
      <c r="AV53" s="58">
        <f t="shared" si="19"/>
        <v>0</v>
      </c>
      <c r="AW53" s="58"/>
      <c r="AX53" s="58">
        <v>4</v>
      </c>
      <c r="AY53" s="58">
        <v>0</v>
      </c>
      <c r="AZ53" s="58">
        <f t="shared" si="20"/>
        <v>4</v>
      </c>
      <c r="BA53" s="57">
        <f t="shared" si="21"/>
        <v>4</v>
      </c>
      <c r="BB53" s="56">
        <f t="shared" si="22"/>
        <v>5</v>
      </c>
      <c r="BC53" s="55">
        <f t="shared" si="23"/>
        <v>0.13157894736842105</v>
      </c>
      <c r="BD53" s="54"/>
      <c r="BE53" s="54"/>
      <c r="BF53" s="54"/>
      <c r="BG53" s="54"/>
      <c r="BH53" s="54"/>
      <c r="BI53" s="54"/>
      <c r="BJ53" s="54">
        <f t="shared" si="24"/>
        <v>5</v>
      </c>
      <c r="BK53" s="53">
        <v>5</v>
      </c>
      <c r="BL53" s="52">
        <f t="shared" si="25"/>
        <v>0.13157894736842105</v>
      </c>
    </row>
    <row r="54" spans="1:64" ht="15.75">
      <c r="A54" s="11" t="s">
        <v>103</v>
      </c>
      <c r="B54" s="66">
        <v>49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/>
      <c r="P54" s="65"/>
      <c r="Q54" s="65"/>
      <c r="R54" s="65"/>
      <c r="S54" s="65"/>
      <c r="T54" s="65"/>
      <c r="U54" s="65"/>
      <c r="V54" s="65"/>
      <c r="W54" s="81">
        <f t="shared" si="13"/>
        <v>0</v>
      </c>
      <c r="X54" s="62"/>
      <c r="Y54" s="62"/>
      <c r="Z54" s="62"/>
      <c r="AA54" s="62"/>
      <c r="AB54" s="62"/>
      <c r="AC54" s="62">
        <v>1</v>
      </c>
      <c r="AD54" s="62"/>
      <c r="AE54" s="62"/>
      <c r="AF54" s="62"/>
      <c r="AG54" s="62"/>
      <c r="AH54" s="62"/>
      <c r="AI54" s="62"/>
      <c r="AJ54" s="62"/>
      <c r="AK54" s="62"/>
      <c r="AL54" s="62"/>
      <c r="AM54" s="81">
        <f t="shared" si="14"/>
        <v>1</v>
      </c>
      <c r="AN54" s="58"/>
      <c r="AO54" s="58"/>
      <c r="AP54" s="58"/>
      <c r="AQ54" s="58">
        <v>6</v>
      </c>
      <c r="AR54" s="59">
        <f t="shared" si="15"/>
        <v>6</v>
      </c>
      <c r="AS54" s="58">
        <f t="shared" si="16"/>
        <v>0</v>
      </c>
      <c r="AT54" s="58">
        <f t="shared" si="17"/>
        <v>1</v>
      </c>
      <c r="AU54" s="58">
        <f t="shared" si="18"/>
        <v>0</v>
      </c>
      <c r="AV54" s="58">
        <f t="shared" si="19"/>
        <v>0</v>
      </c>
      <c r="AW54" s="58"/>
      <c r="AX54" s="58">
        <v>0</v>
      </c>
      <c r="AY54" s="58">
        <v>6</v>
      </c>
      <c r="AZ54" s="58">
        <f t="shared" si="20"/>
        <v>6</v>
      </c>
      <c r="BA54" s="57">
        <f t="shared" si="21"/>
        <v>6</v>
      </c>
      <c r="BB54" s="56">
        <f t="shared" si="22"/>
        <v>7</v>
      </c>
      <c r="BC54" s="55">
        <f t="shared" si="23"/>
        <v>0.14285714285714285</v>
      </c>
      <c r="BD54" s="54"/>
      <c r="BE54" s="54"/>
      <c r="BF54" s="54"/>
      <c r="BG54" s="54"/>
      <c r="BH54" s="54"/>
      <c r="BI54" s="54"/>
      <c r="BJ54" s="54">
        <f t="shared" si="24"/>
        <v>7</v>
      </c>
      <c r="BK54" s="53">
        <v>7</v>
      </c>
      <c r="BL54" s="52">
        <f t="shared" si="25"/>
        <v>0.14285714285714285</v>
      </c>
    </row>
    <row r="55" spans="1:64" ht="15.75">
      <c r="A55" s="11" t="s">
        <v>104</v>
      </c>
      <c r="B55" s="66">
        <v>36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5"/>
      <c r="P55" s="66"/>
      <c r="Q55" s="66"/>
      <c r="R55" s="66"/>
      <c r="S55" s="66"/>
      <c r="T55" s="66"/>
      <c r="U55" s="66"/>
      <c r="V55" s="80"/>
      <c r="W55" s="61">
        <f t="shared" si="13"/>
        <v>0</v>
      </c>
      <c r="X55" s="7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1">
        <f t="shared" si="14"/>
        <v>0</v>
      </c>
      <c r="AN55" s="60"/>
      <c r="AO55" s="60">
        <v>1</v>
      </c>
      <c r="AP55" s="60"/>
      <c r="AQ55" s="60">
        <v>12</v>
      </c>
      <c r="AR55" s="59">
        <f t="shared" si="15"/>
        <v>12</v>
      </c>
      <c r="AS55" s="58">
        <f t="shared" si="16"/>
        <v>0</v>
      </c>
      <c r="AT55" s="58">
        <f t="shared" si="17"/>
        <v>0</v>
      </c>
      <c r="AU55" s="58">
        <f t="shared" si="18"/>
        <v>0</v>
      </c>
      <c r="AV55" s="58">
        <f t="shared" si="19"/>
        <v>1</v>
      </c>
      <c r="AW55" s="58"/>
      <c r="AX55" s="58">
        <v>2</v>
      </c>
      <c r="AY55" s="58">
        <v>10</v>
      </c>
      <c r="AZ55" s="58">
        <f t="shared" si="20"/>
        <v>13</v>
      </c>
      <c r="BA55" s="57">
        <f t="shared" si="21"/>
        <v>13</v>
      </c>
      <c r="BB55" s="56">
        <f t="shared" si="22"/>
        <v>13</v>
      </c>
      <c r="BC55" s="55">
        <f t="shared" si="23"/>
        <v>0.3611111111111111</v>
      </c>
      <c r="BD55" s="54"/>
      <c r="BE55" s="54"/>
      <c r="BF55" s="54"/>
      <c r="BG55" s="54"/>
      <c r="BH55" s="54"/>
      <c r="BI55" s="54"/>
      <c r="BJ55" s="54">
        <f t="shared" si="24"/>
        <v>13</v>
      </c>
      <c r="BK55" s="53">
        <v>13</v>
      </c>
      <c r="BL55" s="52">
        <f t="shared" si="25"/>
        <v>0.3611111111111111</v>
      </c>
    </row>
    <row r="56" spans="1:64" ht="15.75">
      <c r="A56" s="11" t="s">
        <v>105</v>
      </c>
      <c r="B56" s="66">
        <v>41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4"/>
      <c r="W56" s="61">
        <f t="shared" si="13"/>
        <v>0</v>
      </c>
      <c r="X56" s="63"/>
      <c r="Y56" s="62"/>
      <c r="Z56" s="62"/>
      <c r="AA56" s="62"/>
      <c r="AB56" s="62"/>
      <c r="AC56" s="62">
        <v>1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1">
        <f t="shared" si="14"/>
        <v>1</v>
      </c>
      <c r="AN56" s="60"/>
      <c r="AO56" s="60">
        <v>2</v>
      </c>
      <c r="AP56" s="60"/>
      <c r="AQ56" s="60">
        <v>2</v>
      </c>
      <c r="AR56" s="59">
        <f t="shared" si="15"/>
        <v>2</v>
      </c>
      <c r="AS56" s="58">
        <f t="shared" si="16"/>
        <v>0</v>
      </c>
      <c r="AT56" s="58">
        <f t="shared" si="17"/>
        <v>1</v>
      </c>
      <c r="AU56" s="58">
        <f t="shared" si="18"/>
        <v>0</v>
      </c>
      <c r="AV56" s="58">
        <f t="shared" si="19"/>
        <v>2</v>
      </c>
      <c r="AW56" s="58"/>
      <c r="AX56" s="58">
        <v>0</v>
      </c>
      <c r="AY56" s="58">
        <v>2</v>
      </c>
      <c r="AZ56" s="58">
        <f t="shared" si="20"/>
        <v>4</v>
      </c>
      <c r="BA56" s="57">
        <f t="shared" si="21"/>
        <v>4</v>
      </c>
      <c r="BB56" s="56">
        <f t="shared" si="22"/>
        <v>5</v>
      </c>
      <c r="BC56" s="55">
        <f t="shared" si="23"/>
        <v>0.12195121951219512</v>
      </c>
      <c r="BD56" s="54"/>
      <c r="BE56" s="54"/>
      <c r="BF56" s="54"/>
      <c r="BG56" s="54"/>
      <c r="BH56" s="54"/>
      <c r="BI56" s="54">
        <v>0</v>
      </c>
      <c r="BJ56" s="54">
        <f t="shared" si="24"/>
        <v>5</v>
      </c>
      <c r="BK56" s="53">
        <v>5</v>
      </c>
      <c r="BL56" s="52">
        <f t="shared" si="25"/>
        <v>0.12195121951219512</v>
      </c>
    </row>
    <row r="57" spans="1:64" ht="15.75">
      <c r="A57" s="11" t="s">
        <v>106</v>
      </c>
      <c r="B57" s="66">
        <v>35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4"/>
      <c r="W57" s="61">
        <f t="shared" si="13"/>
        <v>0</v>
      </c>
      <c r="X57" s="63"/>
      <c r="Y57" s="62"/>
      <c r="Z57" s="62"/>
      <c r="AA57" s="62">
        <v>1</v>
      </c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1">
        <f t="shared" si="14"/>
        <v>1</v>
      </c>
      <c r="AN57" s="60">
        <v>1</v>
      </c>
      <c r="AO57" s="60">
        <v>1</v>
      </c>
      <c r="AP57" s="60"/>
      <c r="AQ57" s="60">
        <v>8</v>
      </c>
      <c r="AR57" s="59">
        <f t="shared" si="15"/>
        <v>8</v>
      </c>
      <c r="AS57" s="58">
        <f t="shared" si="16"/>
        <v>0</v>
      </c>
      <c r="AT57" s="58">
        <f t="shared" si="17"/>
        <v>1</v>
      </c>
      <c r="AU57" s="58">
        <f t="shared" si="18"/>
        <v>1</v>
      </c>
      <c r="AV57" s="58">
        <f t="shared" si="19"/>
        <v>1</v>
      </c>
      <c r="AW57" s="58"/>
      <c r="AX57" s="58">
        <v>4</v>
      </c>
      <c r="AY57" s="58">
        <v>4</v>
      </c>
      <c r="AZ57" s="58">
        <f t="shared" si="20"/>
        <v>10</v>
      </c>
      <c r="BA57" s="57">
        <f t="shared" si="21"/>
        <v>10</v>
      </c>
      <c r="BB57" s="56">
        <f t="shared" si="22"/>
        <v>11</v>
      </c>
      <c r="BC57" s="55">
        <f t="shared" si="23"/>
        <v>0.3142857142857143</v>
      </c>
      <c r="BD57" s="54"/>
      <c r="BE57" s="54"/>
      <c r="BF57" s="54"/>
      <c r="BG57" s="54"/>
      <c r="BH57" s="54"/>
      <c r="BI57" s="54">
        <v>0</v>
      </c>
      <c r="BJ57" s="54">
        <f t="shared" si="24"/>
        <v>11</v>
      </c>
      <c r="BK57" s="53">
        <v>11</v>
      </c>
      <c r="BL57" s="52">
        <f t="shared" si="25"/>
        <v>0.3142857142857143</v>
      </c>
    </row>
    <row r="58" spans="1:64" ht="15.75">
      <c r="A58" s="11" t="s">
        <v>107</v>
      </c>
      <c r="B58" s="66">
        <v>31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4"/>
      <c r="W58" s="61">
        <f t="shared" si="13"/>
        <v>0</v>
      </c>
      <c r="X58" s="63"/>
      <c r="Y58" s="62"/>
      <c r="Z58" s="62"/>
      <c r="AA58" s="62"/>
      <c r="AB58" s="62"/>
      <c r="AC58" s="62">
        <v>1</v>
      </c>
      <c r="AD58" s="62"/>
      <c r="AE58" s="62"/>
      <c r="AF58" s="62"/>
      <c r="AG58" s="62"/>
      <c r="AH58" s="62"/>
      <c r="AI58" s="62"/>
      <c r="AJ58" s="62"/>
      <c r="AK58" s="62"/>
      <c r="AL58" s="62"/>
      <c r="AM58" s="61">
        <f t="shared" si="14"/>
        <v>1</v>
      </c>
      <c r="AN58" s="60"/>
      <c r="AO58" s="60"/>
      <c r="AP58" s="60"/>
      <c r="AQ58" s="60">
        <v>9</v>
      </c>
      <c r="AR58" s="59">
        <f t="shared" si="15"/>
        <v>9</v>
      </c>
      <c r="AS58" s="58">
        <f t="shared" si="16"/>
        <v>0</v>
      </c>
      <c r="AT58" s="58">
        <f t="shared" si="17"/>
        <v>1</v>
      </c>
      <c r="AU58" s="58">
        <f t="shared" si="18"/>
        <v>0</v>
      </c>
      <c r="AV58" s="58">
        <f t="shared" si="19"/>
        <v>0</v>
      </c>
      <c r="AW58" s="58"/>
      <c r="AX58" s="58">
        <v>1</v>
      </c>
      <c r="AY58" s="58">
        <v>8</v>
      </c>
      <c r="AZ58" s="58">
        <f t="shared" si="20"/>
        <v>9</v>
      </c>
      <c r="BA58" s="57">
        <f t="shared" si="21"/>
        <v>9</v>
      </c>
      <c r="BB58" s="56">
        <f t="shared" si="22"/>
        <v>10</v>
      </c>
      <c r="BC58" s="55">
        <f t="shared" si="23"/>
        <v>0.3225806451612903</v>
      </c>
      <c r="BD58" s="54"/>
      <c r="BE58" s="54"/>
      <c r="BF58" s="54"/>
      <c r="BG58" s="54"/>
      <c r="BH58" s="54"/>
      <c r="BI58" s="54">
        <v>0</v>
      </c>
      <c r="BJ58" s="54">
        <f t="shared" si="24"/>
        <v>10</v>
      </c>
      <c r="BK58" s="53">
        <v>10</v>
      </c>
      <c r="BL58" s="52">
        <f t="shared" si="25"/>
        <v>0.3225806451612903</v>
      </c>
    </row>
    <row r="59" spans="1:64" ht="15.75">
      <c r="A59" s="11" t="s">
        <v>108</v>
      </c>
      <c r="B59" s="58">
        <v>33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4"/>
      <c r="W59" s="61">
        <f t="shared" si="13"/>
        <v>0</v>
      </c>
      <c r="X59" s="63"/>
      <c r="Y59" s="62"/>
      <c r="Z59" s="62"/>
      <c r="AA59" s="62"/>
      <c r="AB59" s="62"/>
      <c r="AC59" s="62">
        <v>1</v>
      </c>
      <c r="AD59" s="62"/>
      <c r="AE59" s="62"/>
      <c r="AF59" s="62"/>
      <c r="AG59" s="62"/>
      <c r="AH59" s="62"/>
      <c r="AI59" s="62">
        <v>1</v>
      </c>
      <c r="AJ59" s="62"/>
      <c r="AK59" s="62"/>
      <c r="AL59" s="62"/>
      <c r="AM59" s="61">
        <f t="shared" si="14"/>
        <v>2</v>
      </c>
      <c r="AN59" s="60">
        <v>1</v>
      </c>
      <c r="AO59" s="60">
        <v>1</v>
      </c>
      <c r="AP59" s="60"/>
      <c r="AQ59" s="60">
        <v>8</v>
      </c>
      <c r="AR59" s="59">
        <f t="shared" si="15"/>
        <v>8</v>
      </c>
      <c r="AS59" s="58">
        <f t="shared" si="16"/>
        <v>0</v>
      </c>
      <c r="AT59" s="58">
        <f t="shared" si="17"/>
        <v>2</v>
      </c>
      <c r="AU59" s="58">
        <f t="shared" si="18"/>
        <v>1</v>
      </c>
      <c r="AV59" s="58">
        <f t="shared" si="19"/>
        <v>1</v>
      </c>
      <c r="AW59" s="58"/>
      <c r="AX59" s="58">
        <v>0</v>
      </c>
      <c r="AY59" s="58">
        <v>8</v>
      </c>
      <c r="AZ59" s="58">
        <f t="shared" si="20"/>
        <v>10</v>
      </c>
      <c r="BA59" s="57">
        <f t="shared" si="21"/>
        <v>10</v>
      </c>
      <c r="BB59" s="56">
        <f t="shared" si="22"/>
        <v>12</v>
      </c>
      <c r="BC59" s="55">
        <f t="shared" si="23"/>
        <v>0.36363636363636365</v>
      </c>
      <c r="BD59" s="54"/>
      <c r="BE59" s="54"/>
      <c r="BF59" s="54"/>
      <c r="BG59" s="54"/>
      <c r="BH59" s="54"/>
      <c r="BI59" s="54"/>
      <c r="BJ59" s="78">
        <f t="shared" si="24"/>
        <v>12</v>
      </c>
      <c r="BK59" s="65">
        <v>12</v>
      </c>
      <c r="BL59" s="52">
        <f t="shared" si="25"/>
        <v>0.36363636363636365</v>
      </c>
    </row>
    <row r="60" spans="1:64" ht="15.75">
      <c r="A60" s="11" t="s">
        <v>109</v>
      </c>
      <c r="B60" s="66">
        <v>33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4"/>
      <c r="W60" s="61">
        <f t="shared" si="13"/>
        <v>0</v>
      </c>
      <c r="X60" s="63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1">
        <f t="shared" si="14"/>
        <v>0</v>
      </c>
      <c r="AN60" s="60"/>
      <c r="AO60" s="60"/>
      <c r="AP60" s="60"/>
      <c r="AQ60" s="60">
        <v>9</v>
      </c>
      <c r="AR60" s="59">
        <f t="shared" si="15"/>
        <v>9</v>
      </c>
      <c r="AS60" s="58">
        <f t="shared" si="16"/>
        <v>0</v>
      </c>
      <c r="AT60" s="58">
        <f t="shared" si="17"/>
        <v>0</v>
      </c>
      <c r="AU60" s="58">
        <f t="shared" si="18"/>
        <v>0</v>
      </c>
      <c r="AV60" s="58">
        <f t="shared" si="19"/>
        <v>0</v>
      </c>
      <c r="AW60" s="58"/>
      <c r="AX60" s="58">
        <v>0</v>
      </c>
      <c r="AY60" s="58">
        <v>9</v>
      </c>
      <c r="AZ60" s="58">
        <f t="shared" si="20"/>
        <v>9</v>
      </c>
      <c r="BA60" s="57">
        <f t="shared" si="21"/>
        <v>9</v>
      </c>
      <c r="BB60" s="56">
        <f t="shared" si="22"/>
        <v>9</v>
      </c>
      <c r="BC60" s="55">
        <f t="shared" si="23"/>
        <v>0.2727272727272727</v>
      </c>
      <c r="BD60" s="54"/>
      <c r="BE60" s="54"/>
      <c r="BF60" s="54"/>
      <c r="BG60" s="54"/>
      <c r="BH60" s="54"/>
      <c r="BI60" s="54"/>
      <c r="BJ60" s="54">
        <f t="shared" si="24"/>
        <v>9</v>
      </c>
      <c r="BK60" s="53">
        <v>9</v>
      </c>
      <c r="BL60" s="52">
        <f t="shared" si="25"/>
        <v>0.2727272727272727</v>
      </c>
    </row>
    <row r="61" spans="1:64" ht="15.75">
      <c r="A61" s="11" t="s">
        <v>110</v>
      </c>
      <c r="B61" s="66">
        <v>28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4"/>
      <c r="W61" s="61">
        <f t="shared" si="13"/>
        <v>0</v>
      </c>
      <c r="X61" s="63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1">
        <f t="shared" si="14"/>
        <v>0</v>
      </c>
      <c r="AN61" s="60"/>
      <c r="AO61" s="60">
        <v>1</v>
      </c>
      <c r="AP61" s="60"/>
      <c r="AQ61" s="60">
        <v>4</v>
      </c>
      <c r="AR61" s="59">
        <f t="shared" si="15"/>
        <v>4</v>
      </c>
      <c r="AS61" s="58">
        <f t="shared" si="16"/>
        <v>0</v>
      </c>
      <c r="AT61" s="58">
        <f t="shared" si="17"/>
        <v>0</v>
      </c>
      <c r="AU61" s="58">
        <f t="shared" si="18"/>
        <v>0</v>
      </c>
      <c r="AV61" s="58">
        <f t="shared" si="19"/>
        <v>1</v>
      </c>
      <c r="AW61" s="58"/>
      <c r="AX61" s="58">
        <v>1</v>
      </c>
      <c r="AY61" s="58">
        <v>3</v>
      </c>
      <c r="AZ61" s="58">
        <f t="shared" si="20"/>
        <v>5</v>
      </c>
      <c r="BA61" s="57">
        <f t="shared" si="21"/>
        <v>5</v>
      </c>
      <c r="BB61" s="56">
        <f t="shared" si="22"/>
        <v>5</v>
      </c>
      <c r="BC61" s="55">
        <f t="shared" si="23"/>
        <v>0.17857142857142858</v>
      </c>
      <c r="BD61" s="54"/>
      <c r="BE61" s="54"/>
      <c r="BF61" s="54"/>
      <c r="BG61" s="54"/>
      <c r="BH61" s="54"/>
      <c r="BI61" s="54"/>
      <c r="BJ61" s="54">
        <f t="shared" si="24"/>
        <v>5</v>
      </c>
      <c r="BK61" s="53">
        <v>5</v>
      </c>
      <c r="BL61" s="52">
        <f t="shared" si="25"/>
        <v>0.17857142857142858</v>
      </c>
    </row>
    <row r="62" spans="1:64" ht="15.75">
      <c r="A62" s="11" t="s">
        <v>111</v>
      </c>
      <c r="B62" s="66">
        <v>53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4"/>
      <c r="W62" s="61">
        <f t="shared" si="13"/>
        <v>0</v>
      </c>
      <c r="X62" s="63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1">
        <f t="shared" si="14"/>
        <v>0</v>
      </c>
      <c r="AN62" s="60"/>
      <c r="AO62" s="60">
        <v>2</v>
      </c>
      <c r="AP62" s="60"/>
      <c r="AQ62" s="60">
        <v>12</v>
      </c>
      <c r="AR62" s="59">
        <f t="shared" si="15"/>
        <v>12</v>
      </c>
      <c r="AS62" s="58">
        <f t="shared" si="16"/>
        <v>0</v>
      </c>
      <c r="AT62" s="58">
        <f aca="true" t="shared" si="26" ref="AT62:AT87">TRANSPOSE(AM62)</f>
        <v>0</v>
      </c>
      <c r="AU62" s="58">
        <f aca="true" t="shared" si="27" ref="AU62:AU87">TRANSPOSE(AN62)</f>
        <v>0</v>
      </c>
      <c r="AV62" s="58">
        <v>2</v>
      </c>
      <c r="AW62" s="58"/>
      <c r="AX62" s="58">
        <v>2</v>
      </c>
      <c r="AY62" s="58">
        <v>10</v>
      </c>
      <c r="AZ62" s="58">
        <f t="shared" si="20"/>
        <v>14</v>
      </c>
      <c r="BA62" s="57">
        <f t="shared" si="21"/>
        <v>14</v>
      </c>
      <c r="BB62" s="56">
        <f t="shared" si="22"/>
        <v>14</v>
      </c>
      <c r="BC62" s="55">
        <f t="shared" si="23"/>
        <v>0.2641509433962264</v>
      </c>
      <c r="BD62" s="54"/>
      <c r="BE62" s="54"/>
      <c r="BF62" s="54"/>
      <c r="BG62" s="54"/>
      <c r="BH62" s="54"/>
      <c r="BI62" s="54"/>
      <c r="BJ62" s="54">
        <f t="shared" si="24"/>
        <v>14</v>
      </c>
      <c r="BK62" s="53">
        <v>14</v>
      </c>
      <c r="BL62" s="52">
        <f t="shared" si="25"/>
        <v>0.2641509433962264</v>
      </c>
    </row>
    <row r="63" spans="1:64" ht="15.75">
      <c r="A63" s="11" t="s">
        <v>112</v>
      </c>
      <c r="B63" s="66">
        <v>32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4"/>
      <c r="W63" s="61">
        <f t="shared" si="13"/>
        <v>0</v>
      </c>
      <c r="X63" s="63"/>
      <c r="Y63" s="62"/>
      <c r="Z63" s="62"/>
      <c r="AA63" s="62"/>
      <c r="AB63" s="62"/>
      <c r="AC63" s="69"/>
      <c r="AD63" s="62"/>
      <c r="AE63" s="62"/>
      <c r="AF63" s="62"/>
      <c r="AG63" s="62"/>
      <c r="AH63" s="62"/>
      <c r="AI63" s="69"/>
      <c r="AJ63" s="62"/>
      <c r="AK63" s="62"/>
      <c r="AL63" s="62"/>
      <c r="AM63" s="61">
        <f t="shared" si="14"/>
        <v>0</v>
      </c>
      <c r="AN63" s="60"/>
      <c r="AO63" s="60"/>
      <c r="AP63" s="60"/>
      <c r="AQ63" s="60">
        <v>9</v>
      </c>
      <c r="AR63" s="59">
        <f t="shared" si="15"/>
        <v>9</v>
      </c>
      <c r="AS63" s="58">
        <f t="shared" si="16"/>
        <v>0</v>
      </c>
      <c r="AT63" s="58">
        <f t="shared" si="26"/>
        <v>0</v>
      </c>
      <c r="AU63" s="58">
        <f t="shared" si="27"/>
        <v>0</v>
      </c>
      <c r="AV63" s="58">
        <f aca="true" t="shared" si="28" ref="AV63:AV87">TRANSPOSE(AO63)</f>
        <v>0</v>
      </c>
      <c r="AW63" s="58"/>
      <c r="AX63" s="58">
        <v>3</v>
      </c>
      <c r="AY63" s="58">
        <v>6</v>
      </c>
      <c r="AZ63" s="58">
        <f t="shared" si="20"/>
        <v>9</v>
      </c>
      <c r="BA63" s="57">
        <f t="shared" si="21"/>
        <v>9</v>
      </c>
      <c r="BB63" s="56">
        <f t="shared" si="22"/>
        <v>9</v>
      </c>
      <c r="BC63" s="55">
        <f t="shared" si="23"/>
        <v>0.28125</v>
      </c>
      <c r="BD63" s="54"/>
      <c r="BE63" s="54"/>
      <c r="BF63" s="54"/>
      <c r="BG63" s="54"/>
      <c r="BH63" s="54"/>
      <c r="BI63" s="54"/>
      <c r="BJ63" s="54">
        <f t="shared" si="24"/>
        <v>9</v>
      </c>
      <c r="BK63" s="53">
        <v>9</v>
      </c>
      <c r="BL63" s="52">
        <f t="shared" si="25"/>
        <v>0.28125</v>
      </c>
    </row>
    <row r="64" spans="1:64" ht="15.75">
      <c r="A64" s="11" t="s">
        <v>113</v>
      </c>
      <c r="B64" s="66">
        <v>30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4"/>
      <c r="W64" s="61">
        <f t="shared" si="13"/>
        <v>0</v>
      </c>
      <c r="X64" s="63"/>
      <c r="Y64" s="62"/>
      <c r="Z64" s="62"/>
      <c r="AA64" s="62"/>
      <c r="AB64" s="62"/>
      <c r="AC64" s="62">
        <v>1</v>
      </c>
      <c r="AD64" s="62"/>
      <c r="AE64" s="62"/>
      <c r="AF64" s="62"/>
      <c r="AG64" s="62"/>
      <c r="AH64" s="62"/>
      <c r="AI64" s="62"/>
      <c r="AJ64" s="62"/>
      <c r="AK64" s="62"/>
      <c r="AL64" s="62"/>
      <c r="AM64" s="61">
        <f t="shared" si="14"/>
        <v>1</v>
      </c>
      <c r="AN64" s="60">
        <v>1</v>
      </c>
      <c r="AO64" s="60">
        <v>1</v>
      </c>
      <c r="AP64" s="60"/>
      <c r="AQ64" s="60">
        <v>8</v>
      </c>
      <c r="AR64" s="59">
        <f t="shared" si="15"/>
        <v>8</v>
      </c>
      <c r="AS64" s="58">
        <f t="shared" si="16"/>
        <v>0</v>
      </c>
      <c r="AT64" s="58">
        <f t="shared" si="26"/>
        <v>1</v>
      </c>
      <c r="AU64" s="58">
        <f t="shared" si="27"/>
        <v>1</v>
      </c>
      <c r="AV64" s="58">
        <f t="shared" si="28"/>
        <v>1</v>
      </c>
      <c r="AW64" s="58"/>
      <c r="AX64" s="58">
        <v>2</v>
      </c>
      <c r="AY64" s="58">
        <v>6</v>
      </c>
      <c r="AZ64" s="58">
        <f t="shared" si="20"/>
        <v>10</v>
      </c>
      <c r="BA64" s="57">
        <f t="shared" si="21"/>
        <v>10</v>
      </c>
      <c r="BB64" s="56">
        <f t="shared" si="22"/>
        <v>11</v>
      </c>
      <c r="BC64" s="55">
        <f t="shared" si="23"/>
        <v>0.36666666666666664</v>
      </c>
      <c r="BD64" s="54"/>
      <c r="BE64" s="54"/>
      <c r="BF64" s="54"/>
      <c r="BG64" s="54"/>
      <c r="BH64" s="54"/>
      <c r="BI64" s="54"/>
      <c r="BJ64" s="54">
        <f t="shared" si="24"/>
        <v>11</v>
      </c>
      <c r="BK64" s="53">
        <v>11</v>
      </c>
      <c r="BL64" s="52">
        <f t="shared" si="25"/>
        <v>0.36666666666666664</v>
      </c>
    </row>
    <row r="65" spans="1:64" ht="15.75">
      <c r="A65" s="11" t="s">
        <v>114</v>
      </c>
      <c r="B65" s="66">
        <v>60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4"/>
      <c r="W65" s="61">
        <f t="shared" si="13"/>
        <v>0</v>
      </c>
      <c r="X65" s="63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>
        <v>1</v>
      </c>
      <c r="AJ65" s="62"/>
      <c r="AK65" s="62"/>
      <c r="AL65" s="62"/>
      <c r="AM65" s="61">
        <f t="shared" si="14"/>
        <v>1</v>
      </c>
      <c r="AN65" s="60">
        <v>1</v>
      </c>
      <c r="AO65" s="60">
        <v>2</v>
      </c>
      <c r="AP65" s="60"/>
      <c r="AQ65" s="60">
        <v>13</v>
      </c>
      <c r="AR65" s="59">
        <f t="shared" si="15"/>
        <v>13</v>
      </c>
      <c r="AS65" s="58">
        <f t="shared" si="16"/>
        <v>0</v>
      </c>
      <c r="AT65" s="58">
        <f t="shared" si="26"/>
        <v>1</v>
      </c>
      <c r="AU65" s="58">
        <f t="shared" si="27"/>
        <v>1</v>
      </c>
      <c r="AV65" s="58">
        <f t="shared" si="28"/>
        <v>2</v>
      </c>
      <c r="AW65" s="58"/>
      <c r="AX65" s="58">
        <v>2</v>
      </c>
      <c r="AY65" s="58">
        <v>11</v>
      </c>
      <c r="AZ65" s="58">
        <f t="shared" si="20"/>
        <v>16</v>
      </c>
      <c r="BA65" s="57">
        <f t="shared" si="21"/>
        <v>16</v>
      </c>
      <c r="BB65" s="56">
        <f t="shared" si="22"/>
        <v>17</v>
      </c>
      <c r="BC65" s="55">
        <f t="shared" si="23"/>
        <v>0.2833333333333333</v>
      </c>
      <c r="BD65" s="54"/>
      <c r="BE65" s="54"/>
      <c r="BF65" s="54"/>
      <c r="BG65" s="54"/>
      <c r="BH65" s="54"/>
      <c r="BI65" s="54"/>
      <c r="BJ65" s="54">
        <f t="shared" si="24"/>
        <v>17</v>
      </c>
      <c r="BK65" s="53">
        <v>17</v>
      </c>
      <c r="BL65" s="52">
        <f t="shared" si="25"/>
        <v>0.2833333333333333</v>
      </c>
    </row>
    <row r="66" spans="1:64" ht="15.75">
      <c r="A66" s="11" t="s">
        <v>115</v>
      </c>
      <c r="B66" s="66">
        <v>43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4"/>
      <c r="W66" s="61">
        <f t="shared" si="13"/>
        <v>0</v>
      </c>
      <c r="X66" s="63"/>
      <c r="Y66" s="62"/>
      <c r="Z66" s="62"/>
      <c r="AA66" s="62"/>
      <c r="AB66" s="62"/>
      <c r="AC66" s="69"/>
      <c r="AD66" s="69"/>
      <c r="AE66" s="69"/>
      <c r="AF66" s="69"/>
      <c r="AG66" s="69"/>
      <c r="AH66" s="69"/>
      <c r="AI66" s="69"/>
      <c r="AJ66" s="69"/>
      <c r="AK66" s="69">
        <v>1</v>
      </c>
      <c r="AL66" s="69"/>
      <c r="AM66" s="61">
        <f t="shared" si="14"/>
        <v>1</v>
      </c>
      <c r="AN66" s="60"/>
      <c r="AO66" s="60">
        <v>1</v>
      </c>
      <c r="AP66" s="60"/>
      <c r="AQ66" s="60">
        <v>8</v>
      </c>
      <c r="AR66" s="59">
        <f t="shared" si="15"/>
        <v>8</v>
      </c>
      <c r="AS66" s="58">
        <f t="shared" si="16"/>
        <v>0</v>
      </c>
      <c r="AT66" s="58">
        <f t="shared" si="26"/>
        <v>1</v>
      </c>
      <c r="AU66" s="58">
        <f t="shared" si="27"/>
        <v>0</v>
      </c>
      <c r="AV66" s="58">
        <f t="shared" si="28"/>
        <v>1</v>
      </c>
      <c r="AW66" s="58"/>
      <c r="AX66" s="58">
        <v>2</v>
      </c>
      <c r="AY66" s="58">
        <v>6</v>
      </c>
      <c r="AZ66" s="58">
        <f t="shared" si="20"/>
        <v>9</v>
      </c>
      <c r="BA66" s="57">
        <f t="shared" si="21"/>
        <v>9</v>
      </c>
      <c r="BB66" s="56">
        <f t="shared" si="22"/>
        <v>10</v>
      </c>
      <c r="BC66" s="55">
        <f t="shared" si="23"/>
        <v>0.23255813953488372</v>
      </c>
      <c r="BD66" s="54"/>
      <c r="BE66" s="54"/>
      <c r="BF66" s="54"/>
      <c r="BG66" s="54"/>
      <c r="BH66" s="54"/>
      <c r="BI66" s="54"/>
      <c r="BJ66" s="54">
        <f t="shared" si="24"/>
        <v>10</v>
      </c>
      <c r="BK66" s="53">
        <v>10</v>
      </c>
      <c r="BL66" s="52">
        <f t="shared" si="25"/>
        <v>0.23255813953488372</v>
      </c>
    </row>
    <row r="67" spans="1:64" ht="15.75">
      <c r="A67" s="11" t="s">
        <v>116</v>
      </c>
      <c r="B67" s="66">
        <v>29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4"/>
      <c r="W67" s="61">
        <f t="shared" si="13"/>
        <v>0</v>
      </c>
      <c r="X67" s="63"/>
      <c r="Y67" s="62"/>
      <c r="Z67" s="62"/>
      <c r="AA67" s="62"/>
      <c r="AB67" s="62"/>
      <c r="AC67" s="62">
        <v>1</v>
      </c>
      <c r="AD67" s="62"/>
      <c r="AE67" s="62"/>
      <c r="AF67" s="62"/>
      <c r="AG67" s="62"/>
      <c r="AH67" s="62"/>
      <c r="AI67" s="62"/>
      <c r="AJ67" s="62"/>
      <c r="AK67" s="62"/>
      <c r="AL67" s="62"/>
      <c r="AM67" s="61">
        <f t="shared" si="14"/>
        <v>1</v>
      </c>
      <c r="AN67" s="60"/>
      <c r="AO67" s="60">
        <v>1</v>
      </c>
      <c r="AP67" s="60"/>
      <c r="AQ67" s="60">
        <v>4</v>
      </c>
      <c r="AR67" s="59">
        <f t="shared" si="15"/>
        <v>4</v>
      </c>
      <c r="AS67" s="58">
        <f t="shared" si="16"/>
        <v>0</v>
      </c>
      <c r="AT67" s="58">
        <f t="shared" si="26"/>
        <v>1</v>
      </c>
      <c r="AU67" s="58">
        <f t="shared" si="27"/>
        <v>0</v>
      </c>
      <c r="AV67" s="58">
        <f t="shared" si="28"/>
        <v>1</v>
      </c>
      <c r="AW67" s="58"/>
      <c r="AX67" s="58">
        <v>1</v>
      </c>
      <c r="AY67" s="58">
        <v>3</v>
      </c>
      <c r="AZ67" s="58">
        <f t="shared" si="20"/>
        <v>5</v>
      </c>
      <c r="BA67" s="57">
        <f t="shared" si="21"/>
        <v>5</v>
      </c>
      <c r="BB67" s="56">
        <f t="shared" si="22"/>
        <v>6</v>
      </c>
      <c r="BC67" s="55">
        <f t="shared" si="23"/>
        <v>0.20689655172413793</v>
      </c>
      <c r="BD67" s="54"/>
      <c r="BE67" s="54"/>
      <c r="BF67" s="54"/>
      <c r="BG67" s="54"/>
      <c r="BH67" s="54"/>
      <c r="BI67" s="54"/>
      <c r="BJ67" s="54">
        <f t="shared" si="24"/>
        <v>6</v>
      </c>
      <c r="BK67" s="53">
        <v>6</v>
      </c>
      <c r="BL67" s="52">
        <f t="shared" si="25"/>
        <v>0.20689655172413793</v>
      </c>
    </row>
    <row r="68" spans="1:64" ht="15.75">
      <c r="A68" s="11" t="s">
        <v>117</v>
      </c>
      <c r="B68" s="66">
        <v>37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77"/>
      <c r="P68" s="65"/>
      <c r="Q68" s="65"/>
      <c r="R68" s="65"/>
      <c r="S68" s="65"/>
      <c r="T68" s="65"/>
      <c r="U68" s="65"/>
      <c r="V68" s="64"/>
      <c r="W68" s="61">
        <f t="shared" si="13"/>
        <v>0</v>
      </c>
      <c r="X68" s="63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1">
        <f t="shared" si="14"/>
        <v>0</v>
      </c>
      <c r="AN68" s="60">
        <v>1</v>
      </c>
      <c r="AO68" s="60">
        <v>1</v>
      </c>
      <c r="AP68" s="60"/>
      <c r="AQ68" s="60">
        <v>4</v>
      </c>
      <c r="AR68" s="59">
        <f t="shared" si="15"/>
        <v>4</v>
      </c>
      <c r="AS68" s="58">
        <f t="shared" si="16"/>
        <v>0</v>
      </c>
      <c r="AT68" s="58">
        <f t="shared" si="26"/>
        <v>0</v>
      </c>
      <c r="AU68" s="58">
        <f t="shared" si="27"/>
        <v>1</v>
      </c>
      <c r="AV68" s="58">
        <f t="shared" si="28"/>
        <v>1</v>
      </c>
      <c r="AW68" s="58"/>
      <c r="AX68" s="58">
        <v>1</v>
      </c>
      <c r="AY68" s="58">
        <v>3</v>
      </c>
      <c r="AZ68" s="58">
        <f t="shared" si="20"/>
        <v>6</v>
      </c>
      <c r="BA68" s="57">
        <f t="shared" si="21"/>
        <v>6</v>
      </c>
      <c r="BB68" s="56">
        <f t="shared" si="22"/>
        <v>6</v>
      </c>
      <c r="BC68" s="55">
        <f t="shared" si="23"/>
        <v>0.16216216216216217</v>
      </c>
      <c r="BD68" s="54"/>
      <c r="BE68" s="54"/>
      <c r="BF68" s="54"/>
      <c r="BG68" s="54"/>
      <c r="BH68" s="54"/>
      <c r="BI68" s="54">
        <v>0</v>
      </c>
      <c r="BJ68" s="54">
        <f t="shared" si="24"/>
        <v>6</v>
      </c>
      <c r="BK68" s="53">
        <v>6</v>
      </c>
      <c r="BL68" s="52">
        <f t="shared" si="25"/>
        <v>0.16216216216216217</v>
      </c>
    </row>
    <row r="69" spans="1:64" ht="15.75">
      <c r="A69" s="11" t="s">
        <v>118</v>
      </c>
      <c r="B69" s="58">
        <v>30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65"/>
      <c r="P69" s="77"/>
      <c r="Q69" s="77"/>
      <c r="R69" s="77"/>
      <c r="S69" s="77"/>
      <c r="T69" s="77"/>
      <c r="U69" s="77"/>
      <c r="V69" s="76"/>
      <c r="W69" s="61">
        <f t="shared" si="13"/>
        <v>0</v>
      </c>
      <c r="X69" s="63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1">
        <f t="shared" si="14"/>
        <v>0</v>
      </c>
      <c r="AN69" s="60"/>
      <c r="AO69" s="60"/>
      <c r="AP69" s="60"/>
      <c r="AQ69" s="60">
        <v>8</v>
      </c>
      <c r="AR69" s="59">
        <f t="shared" si="15"/>
        <v>8</v>
      </c>
      <c r="AS69" s="58">
        <f t="shared" si="16"/>
        <v>0</v>
      </c>
      <c r="AT69" s="58">
        <f t="shared" si="26"/>
        <v>0</v>
      </c>
      <c r="AU69" s="58">
        <f t="shared" si="27"/>
        <v>0</v>
      </c>
      <c r="AV69" s="58">
        <f t="shared" si="28"/>
        <v>0</v>
      </c>
      <c r="AW69" s="58"/>
      <c r="AX69" s="58">
        <v>2</v>
      </c>
      <c r="AY69" s="58">
        <v>6</v>
      </c>
      <c r="AZ69" s="58">
        <f t="shared" si="20"/>
        <v>8</v>
      </c>
      <c r="BA69" s="57">
        <f t="shared" si="21"/>
        <v>8</v>
      </c>
      <c r="BB69" s="56">
        <f t="shared" si="22"/>
        <v>8</v>
      </c>
      <c r="BC69" s="55">
        <f t="shared" si="23"/>
        <v>0.26666666666666666</v>
      </c>
      <c r="BD69" s="54"/>
      <c r="BE69" s="54"/>
      <c r="BF69" s="54"/>
      <c r="BG69" s="54"/>
      <c r="BH69" s="54"/>
      <c r="BI69" s="54"/>
      <c r="BJ69" s="54">
        <f t="shared" si="24"/>
        <v>8</v>
      </c>
      <c r="BK69" s="53">
        <v>8</v>
      </c>
      <c r="BL69" s="52">
        <f t="shared" si="25"/>
        <v>0.26666666666666666</v>
      </c>
    </row>
    <row r="70" spans="1:64" ht="15.75">
      <c r="A70" s="12" t="s">
        <v>119</v>
      </c>
      <c r="B70" s="66">
        <v>40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4"/>
      <c r="W70" s="61">
        <f t="shared" si="13"/>
        <v>0</v>
      </c>
      <c r="X70" s="63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1">
        <f t="shared" si="14"/>
        <v>0</v>
      </c>
      <c r="AN70" s="60">
        <v>1</v>
      </c>
      <c r="AO70" s="60">
        <v>1</v>
      </c>
      <c r="AP70" s="60"/>
      <c r="AQ70" s="60">
        <v>9</v>
      </c>
      <c r="AR70" s="59">
        <f t="shared" si="15"/>
        <v>9</v>
      </c>
      <c r="AS70" s="58">
        <f t="shared" si="16"/>
        <v>0</v>
      </c>
      <c r="AT70" s="58">
        <f t="shared" si="26"/>
        <v>0</v>
      </c>
      <c r="AU70" s="58">
        <f t="shared" si="27"/>
        <v>1</v>
      </c>
      <c r="AV70" s="58">
        <f t="shared" si="28"/>
        <v>1</v>
      </c>
      <c r="AW70" s="58"/>
      <c r="AX70" s="58">
        <v>0</v>
      </c>
      <c r="AY70" s="58">
        <v>9</v>
      </c>
      <c r="AZ70" s="58">
        <f t="shared" si="20"/>
        <v>11</v>
      </c>
      <c r="BA70" s="57">
        <f t="shared" si="21"/>
        <v>11</v>
      </c>
      <c r="BB70" s="56">
        <f t="shared" si="22"/>
        <v>11</v>
      </c>
      <c r="BC70" s="55">
        <f t="shared" si="23"/>
        <v>0.275</v>
      </c>
      <c r="BD70" s="54"/>
      <c r="BE70" s="54"/>
      <c r="BF70" s="54"/>
      <c r="BG70" s="54"/>
      <c r="BH70" s="54"/>
      <c r="BI70" s="54"/>
      <c r="BJ70" s="54">
        <f t="shared" si="24"/>
        <v>11</v>
      </c>
      <c r="BK70" s="53">
        <v>11</v>
      </c>
      <c r="BL70" s="52">
        <f t="shared" si="25"/>
        <v>0.275</v>
      </c>
    </row>
    <row r="71" spans="1:64" ht="15.75">
      <c r="A71" s="11" t="s">
        <v>120</v>
      </c>
      <c r="B71" s="66">
        <v>28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4"/>
      <c r="W71" s="61">
        <f t="shared" si="13"/>
        <v>0</v>
      </c>
      <c r="X71" s="63"/>
      <c r="Y71" s="62"/>
      <c r="Z71" s="62"/>
      <c r="AA71" s="62"/>
      <c r="AB71" s="62"/>
      <c r="AC71" s="62">
        <v>1</v>
      </c>
      <c r="AD71" s="62"/>
      <c r="AE71" s="62"/>
      <c r="AF71" s="62"/>
      <c r="AG71" s="62"/>
      <c r="AH71" s="62"/>
      <c r="AI71" s="62"/>
      <c r="AJ71" s="62"/>
      <c r="AK71" s="62"/>
      <c r="AL71" s="62"/>
      <c r="AM71" s="61">
        <f t="shared" si="14"/>
        <v>1</v>
      </c>
      <c r="AN71" s="60"/>
      <c r="AO71" s="60"/>
      <c r="AP71" s="60"/>
      <c r="AQ71" s="60">
        <v>4</v>
      </c>
      <c r="AR71" s="59">
        <f t="shared" si="15"/>
        <v>4</v>
      </c>
      <c r="AS71" s="58">
        <f t="shared" si="16"/>
        <v>0</v>
      </c>
      <c r="AT71" s="58">
        <f t="shared" si="26"/>
        <v>1</v>
      </c>
      <c r="AU71" s="58">
        <f t="shared" si="27"/>
        <v>0</v>
      </c>
      <c r="AV71" s="58">
        <f t="shared" si="28"/>
        <v>0</v>
      </c>
      <c r="AW71" s="58"/>
      <c r="AX71" s="58">
        <v>1</v>
      </c>
      <c r="AY71" s="58">
        <v>3</v>
      </c>
      <c r="AZ71" s="58">
        <f t="shared" si="20"/>
        <v>4</v>
      </c>
      <c r="BA71" s="57">
        <f t="shared" si="21"/>
        <v>4</v>
      </c>
      <c r="BB71" s="56">
        <f t="shared" si="22"/>
        <v>5</v>
      </c>
      <c r="BC71" s="55">
        <f t="shared" si="23"/>
        <v>0.17857142857142858</v>
      </c>
      <c r="BD71" s="54"/>
      <c r="BE71" s="54"/>
      <c r="BF71" s="54"/>
      <c r="BG71" s="54"/>
      <c r="BH71" s="54"/>
      <c r="BI71" s="54"/>
      <c r="BJ71" s="54">
        <f t="shared" si="24"/>
        <v>5</v>
      </c>
      <c r="BK71" s="53">
        <v>5</v>
      </c>
      <c r="BL71" s="52">
        <f t="shared" si="25"/>
        <v>0.17857142857142858</v>
      </c>
    </row>
    <row r="72" spans="1:64" ht="15.75">
      <c r="A72" s="11" t="s">
        <v>121</v>
      </c>
      <c r="B72" s="66">
        <v>33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4"/>
      <c r="W72" s="61">
        <f aca="true" t="shared" si="29" ref="W72:W84">SUM(C72:V72)</f>
        <v>0</v>
      </c>
      <c r="X72" s="63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1">
        <f aca="true" t="shared" si="30" ref="AM72:AM103">SUM(X72:AL72)</f>
        <v>0</v>
      </c>
      <c r="AN72" s="60"/>
      <c r="AO72" s="60"/>
      <c r="AP72" s="60"/>
      <c r="AQ72" s="60">
        <v>9</v>
      </c>
      <c r="AR72" s="59">
        <f aca="true" t="shared" si="31" ref="AR72:AR103">SUM(AP72:AQ72)</f>
        <v>9</v>
      </c>
      <c r="AS72" s="58">
        <f aca="true" t="shared" si="32" ref="AS72:AS104">TRANSPOSE(W72)</f>
        <v>0</v>
      </c>
      <c r="AT72" s="58">
        <f t="shared" si="26"/>
        <v>0</v>
      </c>
      <c r="AU72" s="58">
        <f t="shared" si="27"/>
        <v>0</v>
      </c>
      <c r="AV72" s="58">
        <f t="shared" si="28"/>
        <v>0</v>
      </c>
      <c r="AW72" s="58"/>
      <c r="AX72" s="58">
        <v>1</v>
      </c>
      <c r="AY72" s="58">
        <v>8</v>
      </c>
      <c r="AZ72" s="58">
        <f aca="true" t="shared" si="33" ref="AZ72:AZ99">TRANSPOSE(BA72:BA168)</f>
        <v>9</v>
      </c>
      <c r="BA72" s="57">
        <f aca="true" t="shared" si="34" ref="BA72:BA104">SUM(AN72:AQ72)</f>
        <v>9</v>
      </c>
      <c r="BB72" s="56">
        <f aca="true" t="shared" si="35" ref="BB72:BB103">W72+AM72+BA72</f>
        <v>9</v>
      </c>
      <c r="BC72" s="55">
        <f aca="true" t="shared" si="36" ref="BC72:BC103">BB72/B72</f>
        <v>0.2727272727272727</v>
      </c>
      <c r="BD72" s="54"/>
      <c r="BE72" s="54"/>
      <c r="BF72" s="54"/>
      <c r="BG72" s="54"/>
      <c r="BH72" s="54"/>
      <c r="BI72" s="54"/>
      <c r="BJ72" s="54">
        <f aca="true" t="shared" si="37" ref="BJ72:BJ103">SUM(BB72,BI72)</f>
        <v>9</v>
      </c>
      <c r="BK72" s="53">
        <v>9</v>
      </c>
      <c r="BL72" s="52">
        <f aca="true" t="shared" si="38" ref="BL72:BL103">BK72/B72</f>
        <v>0.2727272727272727</v>
      </c>
    </row>
    <row r="73" spans="1:64" ht="15.75">
      <c r="A73" s="13" t="s">
        <v>122</v>
      </c>
      <c r="B73" s="66">
        <v>68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4"/>
      <c r="W73" s="61">
        <f t="shared" si="29"/>
        <v>0</v>
      </c>
      <c r="X73" s="63"/>
      <c r="Y73" s="62"/>
      <c r="Z73" s="62"/>
      <c r="AA73" s="62"/>
      <c r="AB73" s="62"/>
      <c r="AC73" s="62">
        <v>1</v>
      </c>
      <c r="AD73" s="62"/>
      <c r="AE73" s="62"/>
      <c r="AF73" s="62"/>
      <c r="AG73" s="62"/>
      <c r="AH73" s="62"/>
      <c r="AI73" s="62"/>
      <c r="AJ73" s="62"/>
      <c r="AK73" s="62"/>
      <c r="AL73" s="62"/>
      <c r="AM73" s="61">
        <f t="shared" si="30"/>
        <v>1</v>
      </c>
      <c r="AN73" s="60"/>
      <c r="AO73" s="60">
        <v>2</v>
      </c>
      <c r="AP73" s="60"/>
      <c r="AQ73" s="60">
        <v>4</v>
      </c>
      <c r="AR73" s="59">
        <f t="shared" si="31"/>
        <v>4</v>
      </c>
      <c r="AS73" s="58">
        <f t="shared" si="32"/>
        <v>0</v>
      </c>
      <c r="AT73" s="58">
        <f t="shared" si="26"/>
        <v>1</v>
      </c>
      <c r="AU73" s="58">
        <f t="shared" si="27"/>
        <v>0</v>
      </c>
      <c r="AV73" s="58">
        <f t="shared" si="28"/>
        <v>2</v>
      </c>
      <c r="AW73" s="58"/>
      <c r="AX73" s="58">
        <v>1</v>
      </c>
      <c r="AY73" s="58">
        <v>3</v>
      </c>
      <c r="AZ73" s="58">
        <f t="shared" si="33"/>
        <v>6</v>
      </c>
      <c r="BA73" s="57">
        <f t="shared" si="34"/>
        <v>6</v>
      </c>
      <c r="BB73" s="56">
        <f t="shared" si="35"/>
        <v>7</v>
      </c>
      <c r="BC73" s="55">
        <f t="shared" si="36"/>
        <v>0.10294117647058823</v>
      </c>
      <c r="BD73" s="54"/>
      <c r="BE73" s="54"/>
      <c r="BF73" s="54"/>
      <c r="BG73" s="54"/>
      <c r="BH73" s="54"/>
      <c r="BI73" s="54">
        <v>0</v>
      </c>
      <c r="BJ73" s="54">
        <f t="shared" si="37"/>
        <v>7</v>
      </c>
      <c r="BK73" s="53">
        <v>7</v>
      </c>
      <c r="BL73" s="52">
        <f t="shared" si="38"/>
        <v>0.10294117647058823</v>
      </c>
    </row>
    <row r="74" spans="1:64" ht="15.75">
      <c r="A74" s="11" t="s">
        <v>123</v>
      </c>
      <c r="B74" s="66">
        <v>31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4"/>
      <c r="W74" s="61">
        <f t="shared" si="29"/>
        <v>0</v>
      </c>
      <c r="X74" s="63"/>
      <c r="Y74" s="62"/>
      <c r="Z74" s="62"/>
      <c r="AA74" s="62"/>
      <c r="AB74" s="62"/>
      <c r="AC74" s="62">
        <v>1</v>
      </c>
      <c r="AD74" s="62"/>
      <c r="AE74" s="62"/>
      <c r="AF74" s="62"/>
      <c r="AG74" s="62"/>
      <c r="AH74" s="62"/>
      <c r="AI74" s="62"/>
      <c r="AJ74" s="62"/>
      <c r="AK74" s="62"/>
      <c r="AL74" s="62"/>
      <c r="AM74" s="61">
        <f t="shared" si="30"/>
        <v>1</v>
      </c>
      <c r="AN74" s="60">
        <v>2</v>
      </c>
      <c r="AO74" s="60"/>
      <c r="AP74" s="60"/>
      <c r="AQ74" s="60">
        <v>6</v>
      </c>
      <c r="AR74" s="59">
        <f t="shared" si="31"/>
        <v>6</v>
      </c>
      <c r="AS74" s="58">
        <f t="shared" si="32"/>
        <v>0</v>
      </c>
      <c r="AT74" s="58">
        <f t="shared" si="26"/>
        <v>1</v>
      </c>
      <c r="AU74" s="58">
        <f t="shared" si="27"/>
        <v>2</v>
      </c>
      <c r="AV74" s="58">
        <f t="shared" si="28"/>
        <v>0</v>
      </c>
      <c r="AW74" s="58"/>
      <c r="AX74" s="58">
        <v>1</v>
      </c>
      <c r="AY74" s="58">
        <v>5</v>
      </c>
      <c r="AZ74" s="58">
        <f t="shared" si="33"/>
        <v>8</v>
      </c>
      <c r="BA74" s="57">
        <f t="shared" si="34"/>
        <v>8</v>
      </c>
      <c r="BB74" s="56">
        <f t="shared" si="35"/>
        <v>9</v>
      </c>
      <c r="BC74" s="55">
        <f t="shared" si="36"/>
        <v>0.2903225806451613</v>
      </c>
      <c r="BD74" s="54"/>
      <c r="BE74" s="54"/>
      <c r="BF74" s="54"/>
      <c r="BG74" s="54"/>
      <c r="BH74" s="54"/>
      <c r="BI74" s="54"/>
      <c r="BJ74" s="54">
        <f t="shared" si="37"/>
        <v>9</v>
      </c>
      <c r="BK74" s="53">
        <v>9</v>
      </c>
      <c r="BL74" s="52">
        <f t="shared" si="38"/>
        <v>0.2903225806451613</v>
      </c>
    </row>
    <row r="75" spans="1:64" ht="15.75">
      <c r="A75" s="13" t="s">
        <v>124</v>
      </c>
      <c r="B75" s="66">
        <v>33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4"/>
      <c r="W75" s="61">
        <f t="shared" si="29"/>
        <v>0</v>
      </c>
      <c r="X75" s="63"/>
      <c r="Y75" s="62"/>
      <c r="Z75" s="62"/>
      <c r="AA75" s="62"/>
      <c r="AB75" s="62"/>
      <c r="AC75" s="62">
        <v>1</v>
      </c>
      <c r="AD75" s="62"/>
      <c r="AE75" s="62"/>
      <c r="AF75" s="62"/>
      <c r="AG75" s="62"/>
      <c r="AH75" s="62"/>
      <c r="AI75" s="62"/>
      <c r="AJ75" s="62"/>
      <c r="AK75" s="62"/>
      <c r="AL75" s="62"/>
      <c r="AM75" s="61">
        <f t="shared" si="30"/>
        <v>1</v>
      </c>
      <c r="AN75" s="60"/>
      <c r="AO75" s="60"/>
      <c r="AP75" s="60"/>
      <c r="AQ75" s="60">
        <v>3</v>
      </c>
      <c r="AR75" s="59">
        <f t="shared" si="31"/>
        <v>3</v>
      </c>
      <c r="AS75" s="58">
        <f t="shared" si="32"/>
        <v>0</v>
      </c>
      <c r="AT75" s="58">
        <f t="shared" si="26"/>
        <v>1</v>
      </c>
      <c r="AU75" s="58">
        <f t="shared" si="27"/>
        <v>0</v>
      </c>
      <c r="AV75" s="58">
        <f t="shared" si="28"/>
        <v>0</v>
      </c>
      <c r="AW75" s="58"/>
      <c r="AX75" s="58">
        <v>0</v>
      </c>
      <c r="AY75" s="58">
        <v>3</v>
      </c>
      <c r="AZ75" s="58">
        <f t="shared" si="33"/>
        <v>3</v>
      </c>
      <c r="BA75" s="57">
        <f t="shared" si="34"/>
        <v>3</v>
      </c>
      <c r="BB75" s="56">
        <f t="shared" si="35"/>
        <v>4</v>
      </c>
      <c r="BC75" s="55">
        <f t="shared" si="36"/>
        <v>0.12121212121212122</v>
      </c>
      <c r="BD75" s="54"/>
      <c r="BE75" s="54"/>
      <c r="BF75" s="54"/>
      <c r="BG75" s="54"/>
      <c r="BH75" s="54"/>
      <c r="BI75" s="54"/>
      <c r="BJ75" s="54">
        <f t="shared" si="37"/>
        <v>4</v>
      </c>
      <c r="BK75" s="53">
        <v>4</v>
      </c>
      <c r="BL75" s="52">
        <f t="shared" si="38"/>
        <v>0.12121212121212122</v>
      </c>
    </row>
    <row r="76" spans="1:64" ht="18" customHeight="1">
      <c r="A76" s="11" t="s">
        <v>125</v>
      </c>
      <c r="B76" s="66">
        <v>73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4"/>
      <c r="W76" s="61">
        <f t="shared" si="29"/>
        <v>0</v>
      </c>
      <c r="X76" s="63"/>
      <c r="Y76" s="62"/>
      <c r="Z76" s="62"/>
      <c r="AA76" s="62"/>
      <c r="AB76" s="62"/>
      <c r="AC76" s="62">
        <v>1</v>
      </c>
      <c r="AD76" s="62"/>
      <c r="AE76" s="62"/>
      <c r="AF76" s="62"/>
      <c r="AG76" s="62"/>
      <c r="AH76" s="62"/>
      <c r="AI76" s="62"/>
      <c r="AJ76" s="62"/>
      <c r="AK76" s="62"/>
      <c r="AL76" s="62"/>
      <c r="AM76" s="61">
        <f t="shared" si="30"/>
        <v>1</v>
      </c>
      <c r="AN76" s="60"/>
      <c r="AO76" s="60">
        <v>3</v>
      </c>
      <c r="AP76" s="60"/>
      <c r="AQ76" s="60">
        <v>16</v>
      </c>
      <c r="AR76" s="59">
        <f t="shared" si="31"/>
        <v>16</v>
      </c>
      <c r="AS76" s="58">
        <f t="shared" si="32"/>
        <v>0</v>
      </c>
      <c r="AT76" s="58">
        <f t="shared" si="26"/>
        <v>1</v>
      </c>
      <c r="AU76" s="58">
        <f t="shared" si="27"/>
        <v>0</v>
      </c>
      <c r="AV76" s="58">
        <f t="shared" si="28"/>
        <v>3</v>
      </c>
      <c r="AW76" s="58"/>
      <c r="AX76" s="58">
        <v>4</v>
      </c>
      <c r="AY76" s="58">
        <v>12</v>
      </c>
      <c r="AZ76" s="58">
        <f t="shared" si="33"/>
        <v>19</v>
      </c>
      <c r="BA76" s="57">
        <f t="shared" si="34"/>
        <v>19</v>
      </c>
      <c r="BB76" s="56">
        <f t="shared" si="35"/>
        <v>20</v>
      </c>
      <c r="BC76" s="55">
        <f t="shared" si="36"/>
        <v>0.273972602739726</v>
      </c>
      <c r="BD76" s="54"/>
      <c r="BE76" s="54"/>
      <c r="BF76" s="54"/>
      <c r="BG76" s="54"/>
      <c r="BH76" s="54"/>
      <c r="BI76" s="54"/>
      <c r="BJ76" s="54">
        <f t="shared" si="37"/>
        <v>20</v>
      </c>
      <c r="BK76" s="53">
        <v>19</v>
      </c>
      <c r="BL76" s="52">
        <f t="shared" si="38"/>
        <v>0.2602739726027397</v>
      </c>
    </row>
    <row r="77" spans="1:64" ht="15.75">
      <c r="A77" s="11" t="s">
        <v>126</v>
      </c>
      <c r="B77" s="66">
        <v>30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4"/>
      <c r="W77" s="61">
        <f t="shared" si="29"/>
        <v>0</v>
      </c>
      <c r="X77" s="63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1">
        <f t="shared" si="30"/>
        <v>0</v>
      </c>
      <c r="AN77" s="60"/>
      <c r="AO77" s="60"/>
      <c r="AP77" s="60"/>
      <c r="AQ77" s="60">
        <v>5</v>
      </c>
      <c r="AR77" s="59">
        <f t="shared" si="31"/>
        <v>5</v>
      </c>
      <c r="AS77" s="58">
        <f t="shared" si="32"/>
        <v>0</v>
      </c>
      <c r="AT77" s="58">
        <f t="shared" si="26"/>
        <v>0</v>
      </c>
      <c r="AU77" s="58">
        <f t="shared" si="27"/>
        <v>0</v>
      </c>
      <c r="AV77" s="58">
        <f t="shared" si="28"/>
        <v>0</v>
      </c>
      <c r="AW77" s="58"/>
      <c r="AX77" s="58">
        <v>1</v>
      </c>
      <c r="AY77" s="58">
        <v>4</v>
      </c>
      <c r="AZ77" s="58">
        <f t="shared" si="33"/>
        <v>5</v>
      </c>
      <c r="BA77" s="57">
        <f t="shared" si="34"/>
        <v>5</v>
      </c>
      <c r="BB77" s="56">
        <f t="shared" si="35"/>
        <v>5</v>
      </c>
      <c r="BC77" s="55">
        <f t="shared" si="36"/>
        <v>0.16666666666666666</v>
      </c>
      <c r="BD77" s="54"/>
      <c r="BE77" s="54"/>
      <c r="BF77" s="54"/>
      <c r="BG77" s="54"/>
      <c r="BH77" s="54"/>
      <c r="BI77" s="54"/>
      <c r="BJ77" s="54">
        <f t="shared" si="37"/>
        <v>5</v>
      </c>
      <c r="BK77" s="53">
        <v>5</v>
      </c>
      <c r="BL77" s="52">
        <f t="shared" si="38"/>
        <v>0.16666666666666666</v>
      </c>
    </row>
    <row r="78" spans="1:64" ht="15.75">
      <c r="A78" s="11" t="s">
        <v>127</v>
      </c>
      <c r="B78" s="66">
        <v>42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4"/>
      <c r="W78" s="61">
        <f t="shared" si="29"/>
        <v>0</v>
      </c>
      <c r="X78" s="63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1">
        <f t="shared" si="30"/>
        <v>0</v>
      </c>
      <c r="AN78" s="60"/>
      <c r="AO78" s="60"/>
      <c r="AP78" s="60"/>
      <c r="AQ78" s="60">
        <v>13</v>
      </c>
      <c r="AR78" s="59">
        <f t="shared" si="31"/>
        <v>13</v>
      </c>
      <c r="AS78" s="58">
        <f t="shared" si="32"/>
        <v>0</v>
      </c>
      <c r="AT78" s="58">
        <f t="shared" si="26"/>
        <v>0</v>
      </c>
      <c r="AU78" s="58">
        <f t="shared" si="27"/>
        <v>0</v>
      </c>
      <c r="AV78" s="58">
        <f t="shared" si="28"/>
        <v>0</v>
      </c>
      <c r="AW78" s="58"/>
      <c r="AX78" s="58">
        <v>3</v>
      </c>
      <c r="AY78" s="58">
        <v>10</v>
      </c>
      <c r="AZ78" s="58">
        <f t="shared" si="33"/>
        <v>13</v>
      </c>
      <c r="BA78" s="57">
        <f t="shared" si="34"/>
        <v>13</v>
      </c>
      <c r="BB78" s="56">
        <f t="shared" si="35"/>
        <v>13</v>
      </c>
      <c r="BC78" s="55">
        <f t="shared" si="36"/>
        <v>0.30952380952380953</v>
      </c>
      <c r="BD78" s="54"/>
      <c r="BE78" s="54"/>
      <c r="BF78" s="54"/>
      <c r="BG78" s="54"/>
      <c r="BH78" s="54"/>
      <c r="BI78" s="54">
        <v>0</v>
      </c>
      <c r="BJ78" s="54">
        <f t="shared" si="37"/>
        <v>13</v>
      </c>
      <c r="BK78" s="53">
        <v>12</v>
      </c>
      <c r="BL78" s="52">
        <f t="shared" si="38"/>
        <v>0.2857142857142857</v>
      </c>
    </row>
    <row r="79" spans="1:64" ht="15.75">
      <c r="A79" s="11" t="s">
        <v>128</v>
      </c>
      <c r="B79" s="66">
        <v>39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4"/>
      <c r="W79" s="61">
        <f t="shared" si="29"/>
        <v>0</v>
      </c>
      <c r="X79" s="63"/>
      <c r="Y79" s="62"/>
      <c r="Z79" s="62"/>
      <c r="AA79" s="62"/>
      <c r="AB79" s="62"/>
      <c r="AC79" s="62">
        <v>1</v>
      </c>
      <c r="AD79" s="62"/>
      <c r="AE79" s="62"/>
      <c r="AF79" s="62"/>
      <c r="AG79" s="62"/>
      <c r="AH79" s="62"/>
      <c r="AI79" s="62"/>
      <c r="AJ79" s="62"/>
      <c r="AK79" s="62"/>
      <c r="AL79" s="62"/>
      <c r="AM79" s="61">
        <f t="shared" si="30"/>
        <v>1</v>
      </c>
      <c r="AN79" s="60"/>
      <c r="AO79" s="60"/>
      <c r="AP79" s="60"/>
      <c r="AQ79" s="60">
        <v>10</v>
      </c>
      <c r="AR79" s="59">
        <f t="shared" si="31"/>
        <v>10</v>
      </c>
      <c r="AS79" s="58">
        <f t="shared" si="32"/>
        <v>0</v>
      </c>
      <c r="AT79" s="58">
        <f t="shared" si="26"/>
        <v>1</v>
      </c>
      <c r="AU79" s="58">
        <f t="shared" si="27"/>
        <v>0</v>
      </c>
      <c r="AV79" s="58">
        <f t="shared" si="28"/>
        <v>0</v>
      </c>
      <c r="AW79" s="58"/>
      <c r="AX79" s="58">
        <v>0</v>
      </c>
      <c r="AY79" s="58">
        <v>10</v>
      </c>
      <c r="AZ79" s="58">
        <f t="shared" si="33"/>
        <v>10</v>
      </c>
      <c r="BA79" s="57">
        <f t="shared" si="34"/>
        <v>10</v>
      </c>
      <c r="BB79" s="56">
        <f t="shared" si="35"/>
        <v>11</v>
      </c>
      <c r="BC79" s="55">
        <f t="shared" si="36"/>
        <v>0.28205128205128205</v>
      </c>
      <c r="BD79" s="54"/>
      <c r="BE79" s="54"/>
      <c r="BF79" s="54"/>
      <c r="BG79" s="54"/>
      <c r="BH79" s="54"/>
      <c r="BI79" s="54">
        <v>0</v>
      </c>
      <c r="BJ79" s="54">
        <f t="shared" si="37"/>
        <v>11</v>
      </c>
      <c r="BK79" s="53">
        <v>11</v>
      </c>
      <c r="BL79" s="52">
        <f t="shared" si="38"/>
        <v>0.28205128205128205</v>
      </c>
    </row>
    <row r="80" spans="1:64" ht="15.75">
      <c r="A80" s="11" t="s">
        <v>129</v>
      </c>
      <c r="B80" s="58">
        <v>48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4"/>
      <c r="W80" s="61">
        <f t="shared" si="29"/>
        <v>0</v>
      </c>
      <c r="X80" s="63"/>
      <c r="Y80" s="62"/>
      <c r="Z80" s="62"/>
      <c r="AA80" s="62"/>
      <c r="AB80" s="62"/>
      <c r="AC80" s="62">
        <v>1</v>
      </c>
      <c r="AD80" s="62"/>
      <c r="AE80" s="62"/>
      <c r="AF80" s="62"/>
      <c r="AG80" s="62"/>
      <c r="AH80" s="62"/>
      <c r="AI80" s="62"/>
      <c r="AJ80" s="62"/>
      <c r="AK80" s="62"/>
      <c r="AL80" s="62"/>
      <c r="AM80" s="61">
        <f t="shared" si="30"/>
        <v>1</v>
      </c>
      <c r="AN80" s="60"/>
      <c r="AO80" s="60"/>
      <c r="AP80" s="60"/>
      <c r="AQ80" s="60">
        <v>0</v>
      </c>
      <c r="AR80" s="59">
        <f t="shared" si="31"/>
        <v>0</v>
      </c>
      <c r="AS80" s="58">
        <f t="shared" si="32"/>
        <v>0</v>
      </c>
      <c r="AT80" s="58">
        <f t="shared" si="26"/>
        <v>1</v>
      </c>
      <c r="AU80" s="58">
        <f t="shared" si="27"/>
        <v>0</v>
      </c>
      <c r="AV80" s="58">
        <f t="shared" si="28"/>
        <v>0</v>
      </c>
      <c r="AW80" s="58"/>
      <c r="AX80" s="58">
        <v>0</v>
      </c>
      <c r="AY80" s="58">
        <v>0</v>
      </c>
      <c r="AZ80" s="58">
        <f t="shared" si="33"/>
        <v>0</v>
      </c>
      <c r="BA80" s="57">
        <f t="shared" si="34"/>
        <v>0</v>
      </c>
      <c r="BB80" s="56">
        <f t="shared" si="35"/>
        <v>1</v>
      </c>
      <c r="BC80" s="55">
        <f t="shared" si="36"/>
        <v>0.020833333333333332</v>
      </c>
      <c r="BD80" s="54"/>
      <c r="BE80" s="54"/>
      <c r="BF80" s="54"/>
      <c r="BG80" s="54"/>
      <c r="BH80" s="54"/>
      <c r="BI80" s="54"/>
      <c r="BJ80" s="54">
        <f t="shared" si="37"/>
        <v>1</v>
      </c>
      <c r="BK80" s="53">
        <v>1</v>
      </c>
      <c r="BL80" s="52">
        <f t="shared" si="38"/>
        <v>0.020833333333333332</v>
      </c>
    </row>
    <row r="81" spans="1:64" ht="15.75">
      <c r="A81" s="11" t="s">
        <v>130</v>
      </c>
      <c r="B81" s="66">
        <v>66</v>
      </c>
      <c r="C81" s="65" t="s">
        <v>131</v>
      </c>
      <c r="D81" s="65" t="s">
        <v>131</v>
      </c>
      <c r="E81" s="65" t="s">
        <v>131</v>
      </c>
      <c r="F81" s="65" t="s">
        <v>131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4"/>
      <c r="W81" s="61">
        <f t="shared" si="29"/>
        <v>0</v>
      </c>
      <c r="X81" s="63"/>
      <c r="Y81" s="62"/>
      <c r="Z81" s="62"/>
      <c r="AA81" s="62"/>
      <c r="AB81" s="62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1">
        <f t="shared" si="30"/>
        <v>0</v>
      </c>
      <c r="AN81" s="60"/>
      <c r="AO81" s="60">
        <v>2</v>
      </c>
      <c r="AP81" s="60"/>
      <c r="AQ81" s="60">
        <v>8</v>
      </c>
      <c r="AR81" s="59">
        <f t="shared" si="31"/>
        <v>8</v>
      </c>
      <c r="AS81" s="58">
        <f t="shared" si="32"/>
        <v>0</v>
      </c>
      <c r="AT81" s="58">
        <f t="shared" si="26"/>
        <v>0</v>
      </c>
      <c r="AU81" s="58">
        <f t="shared" si="27"/>
        <v>0</v>
      </c>
      <c r="AV81" s="58">
        <f t="shared" si="28"/>
        <v>2</v>
      </c>
      <c r="AW81" s="58"/>
      <c r="AX81" s="58">
        <v>1</v>
      </c>
      <c r="AY81" s="58">
        <v>7</v>
      </c>
      <c r="AZ81" s="58">
        <f t="shared" si="33"/>
        <v>10</v>
      </c>
      <c r="BA81" s="57">
        <f t="shared" si="34"/>
        <v>10</v>
      </c>
      <c r="BB81" s="56">
        <f t="shared" si="35"/>
        <v>10</v>
      </c>
      <c r="BC81" s="55">
        <f t="shared" si="36"/>
        <v>0.15151515151515152</v>
      </c>
      <c r="BD81" s="54"/>
      <c r="BE81" s="54"/>
      <c r="BF81" s="54"/>
      <c r="BG81" s="54"/>
      <c r="BH81" s="54"/>
      <c r="BI81" s="54"/>
      <c r="BJ81" s="54">
        <f t="shared" si="37"/>
        <v>10</v>
      </c>
      <c r="BK81" s="53">
        <v>10</v>
      </c>
      <c r="BL81" s="52">
        <f t="shared" si="38"/>
        <v>0.15151515151515152</v>
      </c>
    </row>
    <row r="82" spans="1:64" ht="15.75">
      <c r="A82" s="11" t="s">
        <v>132</v>
      </c>
      <c r="B82" s="66">
        <v>41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4"/>
      <c r="W82" s="61">
        <f t="shared" si="29"/>
        <v>0</v>
      </c>
      <c r="X82" s="63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1">
        <f t="shared" si="30"/>
        <v>0</v>
      </c>
      <c r="AN82" s="60"/>
      <c r="AO82" s="60"/>
      <c r="AP82" s="60"/>
      <c r="AQ82" s="60">
        <v>12</v>
      </c>
      <c r="AR82" s="59">
        <f t="shared" si="31"/>
        <v>12</v>
      </c>
      <c r="AS82" s="58">
        <f t="shared" si="32"/>
        <v>0</v>
      </c>
      <c r="AT82" s="58">
        <f t="shared" si="26"/>
        <v>0</v>
      </c>
      <c r="AU82" s="58">
        <f t="shared" si="27"/>
        <v>0</v>
      </c>
      <c r="AV82" s="58">
        <f t="shared" si="28"/>
        <v>0</v>
      </c>
      <c r="AW82" s="58"/>
      <c r="AX82" s="58">
        <v>3</v>
      </c>
      <c r="AY82" s="58">
        <v>9</v>
      </c>
      <c r="AZ82" s="58">
        <f t="shared" si="33"/>
        <v>12</v>
      </c>
      <c r="BA82" s="57">
        <f t="shared" si="34"/>
        <v>12</v>
      </c>
      <c r="BB82" s="56">
        <f t="shared" si="35"/>
        <v>12</v>
      </c>
      <c r="BC82" s="55">
        <f t="shared" si="36"/>
        <v>0.2926829268292683</v>
      </c>
      <c r="BD82" s="54"/>
      <c r="BE82" s="54"/>
      <c r="BF82" s="54"/>
      <c r="BG82" s="54"/>
      <c r="BH82" s="54"/>
      <c r="BI82" s="54"/>
      <c r="BJ82" s="54">
        <f t="shared" si="37"/>
        <v>12</v>
      </c>
      <c r="BK82" s="53">
        <v>12</v>
      </c>
      <c r="BL82" s="52">
        <f t="shared" si="38"/>
        <v>0.2926829268292683</v>
      </c>
    </row>
    <row r="83" spans="1:64" ht="15.75">
      <c r="A83" s="11" t="s">
        <v>133</v>
      </c>
      <c r="B83" s="66">
        <v>81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4"/>
      <c r="W83" s="61">
        <f t="shared" si="29"/>
        <v>0</v>
      </c>
      <c r="X83" s="63"/>
      <c r="Y83" s="62"/>
      <c r="Z83" s="62"/>
      <c r="AA83" s="62"/>
      <c r="AB83" s="62"/>
      <c r="AC83" s="62">
        <v>1</v>
      </c>
      <c r="AD83" s="62"/>
      <c r="AE83" s="62"/>
      <c r="AF83" s="62"/>
      <c r="AG83" s="62"/>
      <c r="AH83" s="62"/>
      <c r="AI83" s="62"/>
      <c r="AJ83" s="62"/>
      <c r="AK83" s="62"/>
      <c r="AL83" s="62"/>
      <c r="AM83" s="61">
        <f t="shared" si="30"/>
        <v>1</v>
      </c>
      <c r="AN83" s="60"/>
      <c r="AO83" s="60"/>
      <c r="AP83" s="60"/>
      <c r="AQ83" s="60">
        <v>24</v>
      </c>
      <c r="AR83" s="59">
        <f t="shared" si="31"/>
        <v>24</v>
      </c>
      <c r="AS83" s="58">
        <f t="shared" si="32"/>
        <v>0</v>
      </c>
      <c r="AT83" s="58">
        <f t="shared" si="26"/>
        <v>1</v>
      </c>
      <c r="AU83" s="58">
        <f t="shared" si="27"/>
        <v>0</v>
      </c>
      <c r="AV83" s="58">
        <f t="shared" si="28"/>
        <v>0</v>
      </c>
      <c r="AW83" s="58">
        <v>1</v>
      </c>
      <c r="AX83" s="58">
        <v>4</v>
      </c>
      <c r="AY83" s="58">
        <v>19</v>
      </c>
      <c r="AZ83" s="58">
        <f t="shared" si="33"/>
        <v>24</v>
      </c>
      <c r="BA83" s="57">
        <f t="shared" si="34"/>
        <v>24</v>
      </c>
      <c r="BB83" s="56">
        <f t="shared" si="35"/>
        <v>25</v>
      </c>
      <c r="BC83" s="55">
        <f t="shared" si="36"/>
        <v>0.30864197530864196</v>
      </c>
      <c r="BD83" s="54"/>
      <c r="BE83" s="54"/>
      <c r="BF83" s="54"/>
      <c r="BG83" s="54"/>
      <c r="BH83" s="54"/>
      <c r="BI83" s="54"/>
      <c r="BJ83" s="54">
        <f t="shared" si="37"/>
        <v>25</v>
      </c>
      <c r="BK83" s="53">
        <v>25</v>
      </c>
      <c r="BL83" s="52">
        <f t="shared" si="38"/>
        <v>0.30864197530864196</v>
      </c>
    </row>
    <row r="84" spans="1:64" ht="15.75">
      <c r="A84" s="11" t="s">
        <v>134</v>
      </c>
      <c r="B84" s="66">
        <v>40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4"/>
      <c r="W84" s="61">
        <f t="shared" si="29"/>
        <v>0</v>
      </c>
      <c r="X84" s="63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1">
        <f t="shared" si="30"/>
        <v>0</v>
      </c>
      <c r="AN84" s="60">
        <v>1</v>
      </c>
      <c r="AO84" s="60">
        <v>1</v>
      </c>
      <c r="AP84" s="60"/>
      <c r="AQ84" s="60">
        <v>10</v>
      </c>
      <c r="AR84" s="59">
        <f t="shared" si="31"/>
        <v>10</v>
      </c>
      <c r="AS84" s="58">
        <f t="shared" si="32"/>
        <v>0</v>
      </c>
      <c r="AT84" s="58">
        <f t="shared" si="26"/>
        <v>0</v>
      </c>
      <c r="AU84" s="58">
        <f t="shared" si="27"/>
        <v>1</v>
      </c>
      <c r="AV84" s="58">
        <f t="shared" si="28"/>
        <v>1</v>
      </c>
      <c r="AW84" s="58"/>
      <c r="AX84" s="58">
        <v>2</v>
      </c>
      <c r="AY84" s="58">
        <v>8</v>
      </c>
      <c r="AZ84" s="58">
        <f t="shared" si="33"/>
        <v>12</v>
      </c>
      <c r="BA84" s="57">
        <f t="shared" si="34"/>
        <v>12</v>
      </c>
      <c r="BB84" s="56">
        <f t="shared" si="35"/>
        <v>12</v>
      </c>
      <c r="BC84" s="55">
        <f t="shared" si="36"/>
        <v>0.3</v>
      </c>
      <c r="BD84" s="54"/>
      <c r="BE84" s="54"/>
      <c r="BF84" s="54"/>
      <c r="BG84" s="54"/>
      <c r="BH84" s="54"/>
      <c r="BI84" s="54"/>
      <c r="BJ84" s="54">
        <f t="shared" si="37"/>
        <v>12</v>
      </c>
      <c r="BK84" s="53">
        <v>12</v>
      </c>
      <c r="BL84" s="52">
        <f t="shared" si="38"/>
        <v>0.3</v>
      </c>
    </row>
    <row r="85" spans="1:64" ht="15.75">
      <c r="A85" s="11" t="s">
        <v>135</v>
      </c>
      <c r="B85" s="66">
        <v>29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4"/>
      <c r="W85" s="61"/>
      <c r="X85" s="63"/>
      <c r="Y85" s="62"/>
      <c r="Z85" s="62"/>
      <c r="AA85" s="62"/>
      <c r="AB85" s="62"/>
      <c r="AC85" s="62">
        <v>1</v>
      </c>
      <c r="AD85" s="62"/>
      <c r="AE85" s="62"/>
      <c r="AF85" s="62"/>
      <c r="AG85" s="62"/>
      <c r="AH85" s="62"/>
      <c r="AI85" s="62"/>
      <c r="AJ85" s="62"/>
      <c r="AK85" s="62"/>
      <c r="AL85" s="62"/>
      <c r="AM85" s="61">
        <f t="shared" si="30"/>
        <v>1</v>
      </c>
      <c r="AN85" s="60"/>
      <c r="AO85" s="60">
        <v>1</v>
      </c>
      <c r="AP85" s="60"/>
      <c r="AQ85" s="60">
        <v>8</v>
      </c>
      <c r="AR85" s="59">
        <f t="shared" si="31"/>
        <v>8</v>
      </c>
      <c r="AS85" s="58">
        <f t="shared" si="32"/>
        <v>0</v>
      </c>
      <c r="AT85" s="58">
        <f t="shared" si="26"/>
        <v>1</v>
      </c>
      <c r="AU85" s="58">
        <f t="shared" si="27"/>
        <v>0</v>
      </c>
      <c r="AV85" s="58">
        <f t="shared" si="28"/>
        <v>1</v>
      </c>
      <c r="AW85" s="58"/>
      <c r="AX85" s="58"/>
      <c r="AY85" s="58">
        <v>8</v>
      </c>
      <c r="AZ85" s="58">
        <f t="shared" si="33"/>
        <v>9</v>
      </c>
      <c r="BA85" s="57">
        <f t="shared" si="34"/>
        <v>9</v>
      </c>
      <c r="BB85" s="56">
        <f t="shared" si="35"/>
        <v>10</v>
      </c>
      <c r="BC85" s="55">
        <f t="shared" si="36"/>
        <v>0.3448275862068966</v>
      </c>
      <c r="BD85" s="54"/>
      <c r="BE85" s="54"/>
      <c r="BF85" s="54"/>
      <c r="BG85" s="54"/>
      <c r="BH85" s="54"/>
      <c r="BI85" s="54">
        <v>0</v>
      </c>
      <c r="BJ85" s="54">
        <f t="shared" si="37"/>
        <v>10</v>
      </c>
      <c r="BK85" s="53">
        <v>10</v>
      </c>
      <c r="BL85" s="52">
        <f t="shared" si="38"/>
        <v>0.3448275862068966</v>
      </c>
    </row>
    <row r="86" spans="1:64" ht="15.75">
      <c r="A86" s="11" t="s">
        <v>136</v>
      </c>
      <c r="B86" s="66">
        <v>30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4"/>
      <c r="W86" s="61">
        <f aca="true" t="shared" si="39" ref="W86:W104">SUM(C86:V86)</f>
        <v>0</v>
      </c>
      <c r="X86" s="63"/>
      <c r="Y86" s="62"/>
      <c r="Z86" s="62"/>
      <c r="AA86" s="62"/>
      <c r="AB86" s="62"/>
      <c r="AC86" s="75">
        <v>1</v>
      </c>
      <c r="AD86" s="75"/>
      <c r="AE86" s="75"/>
      <c r="AF86" s="75"/>
      <c r="AG86" s="75"/>
      <c r="AH86" s="75"/>
      <c r="AI86" s="75"/>
      <c r="AJ86" s="75"/>
      <c r="AK86" s="75"/>
      <c r="AL86" s="75"/>
      <c r="AM86" s="61">
        <f t="shared" si="30"/>
        <v>1</v>
      </c>
      <c r="AN86" s="60"/>
      <c r="AO86" s="74">
        <v>1</v>
      </c>
      <c r="AP86" s="60"/>
      <c r="AQ86" s="74">
        <v>7</v>
      </c>
      <c r="AR86" s="59">
        <f t="shared" si="31"/>
        <v>7</v>
      </c>
      <c r="AS86" s="58">
        <f t="shared" si="32"/>
        <v>0</v>
      </c>
      <c r="AT86" s="58">
        <f t="shared" si="26"/>
        <v>1</v>
      </c>
      <c r="AU86" s="58">
        <f t="shared" si="27"/>
        <v>0</v>
      </c>
      <c r="AV86" s="58">
        <f t="shared" si="28"/>
        <v>1</v>
      </c>
      <c r="AW86" s="58"/>
      <c r="AX86" s="58">
        <v>2</v>
      </c>
      <c r="AY86" s="58">
        <v>5</v>
      </c>
      <c r="AZ86" s="58">
        <f t="shared" si="33"/>
        <v>8</v>
      </c>
      <c r="BA86" s="57">
        <f t="shared" si="34"/>
        <v>8</v>
      </c>
      <c r="BB86" s="56">
        <f t="shared" si="35"/>
        <v>9</v>
      </c>
      <c r="BC86" s="55">
        <f t="shared" si="36"/>
        <v>0.3</v>
      </c>
      <c r="BD86" s="54"/>
      <c r="BE86" s="54"/>
      <c r="BF86" s="54"/>
      <c r="BG86" s="54"/>
      <c r="BH86" s="54"/>
      <c r="BI86" s="54">
        <v>0</v>
      </c>
      <c r="BJ86" s="54">
        <f t="shared" si="37"/>
        <v>9</v>
      </c>
      <c r="BK86" s="53">
        <v>9</v>
      </c>
      <c r="BL86" s="52">
        <f t="shared" si="38"/>
        <v>0.3</v>
      </c>
    </row>
    <row r="87" spans="1:64" ht="15.75">
      <c r="A87" s="10" t="s">
        <v>137</v>
      </c>
      <c r="B87" s="70">
        <v>35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4"/>
      <c r="W87" s="61">
        <f t="shared" si="39"/>
        <v>0</v>
      </c>
      <c r="X87" s="63"/>
      <c r="Y87" s="62"/>
      <c r="Z87" s="62"/>
      <c r="AA87" s="62"/>
      <c r="AB87" s="62"/>
      <c r="AC87" s="69"/>
      <c r="AD87" s="69"/>
      <c r="AE87" s="62"/>
      <c r="AF87" s="62"/>
      <c r="AG87" s="62"/>
      <c r="AH87" s="62"/>
      <c r="AI87" s="69">
        <v>1</v>
      </c>
      <c r="AJ87" s="62"/>
      <c r="AK87" s="69"/>
      <c r="AL87" s="62"/>
      <c r="AM87" s="61">
        <f t="shared" si="30"/>
        <v>1</v>
      </c>
      <c r="AN87" s="60"/>
      <c r="AO87" s="60">
        <v>1</v>
      </c>
      <c r="AP87" s="60"/>
      <c r="AQ87" s="73">
        <v>7</v>
      </c>
      <c r="AR87" s="59">
        <f t="shared" si="31"/>
        <v>7</v>
      </c>
      <c r="AS87" s="58">
        <f t="shared" si="32"/>
        <v>0</v>
      </c>
      <c r="AT87" s="58">
        <f t="shared" si="26"/>
        <v>1</v>
      </c>
      <c r="AU87" s="58">
        <f t="shared" si="27"/>
        <v>0</v>
      </c>
      <c r="AV87" s="58">
        <f t="shared" si="28"/>
        <v>1</v>
      </c>
      <c r="AW87" s="58"/>
      <c r="AX87" s="58">
        <v>2</v>
      </c>
      <c r="AY87" s="58">
        <v>5</v>
      </c>
      <c r="AZ87" s="58">
        <f t="shared" si="33"/>
        <v>8</v>
      </c>
      <c r="BA87" s="57">
        <f t="shared" si="34"/>
        <v>8</v>
      </c>
      <c r="BB87" s="56">
        <f t="shared" si="35"/>
        <v>9</v>
      </c>
      <c r="BC87" s="55">
        <f t="shared" si="36"/>
        <v>0.2571428571428571</v>
      </c>
      <c r="BD87" s="54"/>
      <c r="BE87" s="54"/>
      <c r="BF87" s="54"/>
      <c r="BG87" s="54"/>
      <c r="BH87" s="54"/>
      <c r="BI87" s="54">
        <v>0</v>
      </c>
      <c r="BJ87" s="54">
        <f t="shared" si="37"/>
        <v>9</v>
      </c>
      <c r="BK87" s="53">
        <v>9</v>
      </c>
      <c r="BL87" s="52">
        <f t="shared" si="38"/>
        <v>0.2571428571428571</v>
      </c>
    </row>
    <row r="88" spans="1:64" ht="15.75">
      <c r="A88" s="10" t="s">
        <v>138</v>
      </c>
      <c r="B88" s="72">
        <v>45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4"/>
      <c r="W88" s="61">
        <f t="shared" si="39"/>
        <v>0</v>
      </c>
      <c r="X88" s="63"/>
      <c r="Y88" s="62"/>
      <c r="Z88" s="62"/>
      <c r="AA88" s="62"/>
      <c r="AB88" s="62"/>
      <c r="AC88" s="62">
        <v>1</v>
      </c>
      <c r="AD88" s="62"/>
      <c r="AE88" s="62"/>
      <c r="AF88" s="62"/>
      <c r="AG88" s="62"/>
      <c r="AH88" s="62"/>
      <c r="AI88" s="62"/>
      <c r="AJ88" s="62"/>
      <c r="AK88" s="62"/>
      <c r="AL88" s="62"/>
      <c r="AM88" s="61">
        <f t="shared" si="30"/>
        <v>1</v>
      </c>
      <c r="AN88" s="60"/>
      <c r="AO88" s="60">
        <v>1</v>
      </c>
      <c r="AP88" s="60"/>
      <c r="AQ88" s="60">
        <v>13</v>
      </c>
      <c r="AR88" s="59">
        <f t="shared" si="31"/>
        <v>13</v>
      </c>
      <c r="AS88" s="58">
        <f t="shared" si="32"/>
        <v>0</v>
      </c>
      <c r="AT88" s="58">
        <f aca="true" t="shared" si="40" ref="AT88:AT104">TRANSPOSE(AM88)</f>
        <v>1</v>
      </c>
      <c r="AU88" s="58">
        <v>0</v>
      </c>
      <c r="AV88" s="58">
        <v>1</v>
      </c>
      <c r="AW88" s="58"/>
      <c r="AX88" s="58">
        <v>2</v>
      </c>
      <c r="AY88" s="58">
        <v>11</v>
      </c>
      <c r="AZ88" s="58">
        <f t="shared" si="33"/>
        <v>14</v>
      </c>
      <c r="BA88" s="57">
        <f t="shared" si="34"/>
        <v>14</v>
      </c>
      <c r="BB88" s="56">
        <f t="shared" si="35"/>
        <v>15</v>
      </c>
      <c r="BC88" s="55">
        <f t="shared" si="36"/>
        <v>0.3333333333333333</v>
      </c>
      <c r="BD88" s="54"/>
      <c r="BE88" s="54"/>
      <c r="BF88" s="54"/>
      <c r="BG88" s="54"/>
      <c r="BH88" s="54"/>
      <c r="BI88" s="54">
        <v>0</v>
      </c>
      <c r="BJ88" s="54">
        <f t="shared" si="37"/>
        <v>15</v>
      </c>
      <c r="BK88" s="53">
        <v>15</v>
      </c>
      <c r="BL88" s="52">
        <f t="shared" si="38"/>
        <v>0.3333333333333333</v>
      </c>
    </row>
    <row r="89" spans="1:64" s="24" customFormat="1" ht="15.75">
      <c r="A89" s="11" t="s">
        <v>139</v>
      </c>
      <c r="B89" s="66">
        <v>44</v>
      </c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4"/>
      <c r="W89" s="61">
        <f t="shared" si="39"/>
        <v>0</v>
      </c>
      <c r="X89" s="63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1">
        <f t="shared" si="30"/>
        <v>0</v>
      </c>
      <c r="AN89" s="60"/>
      <c r="AO89" s="60"/>
      <c r="AP89" s="60"/>
      <c r="AQ89" s="60">
        <v>13</v>
      </c>
      <c r="AR89" s="59">
        <f t="shared" si="31"/>
        <v>13</v>
      </c>
      <c r="AS89" s="58">
        <f t="shared" si="32"/>
        <v>0</v>
      </c>
      <c r="AT89" s="58">
        <f t="shared" si="40"/>
        <v>0</v>
      </c>
      <c r="AU89" s="58">
        <f aca="true" t="shared" si="41" ref="AU89:AU104">TRANSPOSE(AN89)</f>
        <v>0</v>
      </c>
      <c r="AV89" s="58">
        <f aca="true" t="shared" si="42" ref="AV89:AV104">TRANSPOSE(AO89)</f>
        <v>0</v>
      </c>
      <c r="AW89" s="58"/>
      <c r="AX89" s="58">
        <v>6</v>
      </c>
      <c r="AY89" s="58">
        <v>7</v>
      </c>
      <c r="AZ89" s="58">
        <f t="shared" si="33"/>
        <v>13</v>
      </c>
      <c r="BA89" s="57">
        <f t="shared" si="34"/>
        <v>13</v>
      </c>
      <c r="BB89" s="56">
        <f t="shared" si="35"/>
        <v>13</v>
      </c>
      <c r="BC89" s="55">
        <f t="shared" si="36"/>
        <v>0.29545454545454547</v>
      </c>
      <c r="BD89" s="54"/>
      <c r="BE89" s="54"/>
      <c r="BF89" s="54"/>
      <c r="BG89" s="54"/>
      <c r="BH89" s="54"/>
      <c r="BI89" s="54"/>
      <c r="BJ89" s="54">
        <f t="shared" si="37"/>
        <v>13</v>
      </c>
      <c r="BK89" s="71">
        <v>13</v>
      </c>
      <c r="BL89" s="52">
        <f t="shared" si="38"/>
        <v>0.29545454545454547</v>
      </c>
    </row>
    <row r="90" spans="1:64" ht="15.75">
      <c r="A90" s="14" t="s">
        <v>140</v>
      </c>
      <c r="B90" s="70">
        <v>36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4"/>
      <c r="W90" s="61">
        <f t="shared" si="39"/>
        <v>0</v>
      </c>
      <c r="X90" s="63"/>
      <c r="Y90" s="62"/>
      <c r="Z90" s="62"/>
      <c r="AA90" s="62"/>
      <c r="AB90" s="62"/>
      <c r="AC90" s="62">
        <v>1</v>
      </c>
      <c r="AD90" s="62"/>
      <c r="AE90" s="62"/>
      <c r="AF90" s="62"/>
      <c r="AG90" s="62"/>
      <c r="AH90" s="62"/>
      <c r="AI90" s="62"/>
      <c r="AJ90" s="62"/>
      <c r="AK90" s="62"/>
      <c r="AL90" s="62"/>
      <c r="AM90" s="61">
        <f t="shared" si="30"/>
        <v>1</v>
      </c>
      <c r="AN90" s="60"/>
      <c r="AO90" s="60">
        <v>1</v>
      </c>
      <c r="AP90" s="60"/>
      <c r="AQ90" s="60">
        <v>8</v>
      </c>
      <c r="AR90" s="59">
        <f t="shared" si="31"/>
        <v>8</v>
      </c>
      <c r="AS90" s="58">
        <f t="shared" si="32"/>
        <v>0</v>
      </c>
      <c r="AT90" s="58">
        <f t="shared" si="40"/>
        <v>1</v>
      </c>
      <c r="AU90" s="58">
        <f t="shared" si="41"/>
        <v>0</v>
      </c>
      <c r="AV90" s="58">
        <f t="shared" si="42"/>
        <v>1</v>
      </c>
      <c r="AW90" s="58">
        <v>1</v>
      </c>
      <c r="AX90" s="58">
        <v>2</v>
      </c>
      <c r="AY90" s="58">
        <v>5</v>
      </c>
      <c r="AZ90" s="58">
        <f t="shared" si="33"/>
        <v>9</v>
      </c>
      <c r="BA90" s="57">
        <f t="shared" si="34"/>
        <v>9</v>
      </c>
      <c r="BB90" s="56">
        <f t="shared" si="35"/>
        <v>10</v>
      </c>
      <c r="BC90" s="55">
        <f t="shared" si="36"/>
        <v>0.2777777777777778</v>
      </c>
      <c r="BD90" s="54"/>
      <c r="BE90" s="54"/>
      <c r="BF90" s="54"/>
      <c r="BG90" s="54"/>
      <c r="BH90" s="54"/>
      <c r="BI90" s="54">
        <v>0</v>
      </c>
      <c r="BJ90" s="54">
        <f t="shared" si="37"/>
        <v>10</v>
      </c>
      <c r="BK90" s="53">
        <v>10</v>
      </c>
      <c r="BL90" s="52">
        <f t="shared" si="38"/>
        <v>0.2777777777777778</v>
      </c>
    </row>
    <row r="91" spans="1:64" ht="15.75">
      <c r="A91" s="11" t="s">
        <v>141</v>
      </c>
      <c r="B91" s="66">
        <v>38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4"/>
      <c r="W91" s="61">
        <f t="shared" si="39"/>
        <v>0</v>
      </c>
      <c r="X91" s="63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1">
        <f t="shared" si="30"/>
        <v>0</v>
      </c>
      <c r="AN91" s="60">
        <v>1</v>
      </c>
      <c r="AO91" s="60">
        <v>1</v>
      </c>
      <c r="AP91" s="60"/>
      <c r="AQ91" s="60">
        <v>4</v>
      </c>
      <c r="AR91" s="59">
        <f t="shared" si="31"/>
        <v>4</v>
      </c>
      <c r="AS91" s="58">
        <f t="shared" si="32"/>
        <v>0</v>
      </c>
      <c r="AT91" s="58">
        <f t="shared" si="40"/>
        <v>0</v>
      </c>
      <c r="AU91" s="58">
        <f t="shared" si="41"/>
        <v>1</v>
      </c>
      <c r="AV91" s="58">
        <f t="shared" si="42"/>
        <v>1</v>
      </c>
      <c r="AW91" s="58"/>
      <c r="AX91" s="58">
        <v>1</v>
      </c>
      <c r="AY91" s="58">
        <v>3</v>
      </c>
      <c r="AZ91" s="58">
        <f t="shared" si="33"/>
        <v>6</v>
      </c>
      <c r="BA91" s="57">
        <f t="shared" si="34"/>
        <v>6</v>
      </c>
      <c r="BB91" s="56">
        <f t="shared" si="35"/>
        <v>6</v>
      </c>
      <c r="BC91" s="55">
        <f t="shared" si="36"/>
        <v>0.15789473684210525</v>
      </c>
      <c r="BD91" s="54"/>
      <c r="BE91" s="54"/>
      <c r="BF91" s="54"/>
      <c r="BG91" s="54"/>
      <c r="BH91" s="54"/>
      <c r="BI91" s="54"/>
      <c r="BJ91" s="54">
        <f t="shared" si="37"/>
        <v>6</v>
      </c>
      <c r="BK91" s="53">
        <v>6</v>
      </c>
      <c r="BL91" s="52">
        <f t="shared" si="38"/>
        <v>0.15789473684210525</v>
      </c>
    </row>
    <row r="92" spans="1:64" ht="19.5" customHeight="1">
      <c r="A92" s="11" t="s">
        <v>142</v>
      </c>
      <c r="B92" s="66">
        <v>61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4"/>
      <c r="W92" s="61">
        <f t="shared" si="39"/>
        <v>0</v>
      </c>
      <c r="X92" s="63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1">
        <f t="shared" si="30"/>
        <v>0</v>
      </c>
      <c r="AN92" s="60"/>
      <c r="AO92" s="60"/>
      <c r="AP92" s="60"/>
      <c r="AQ92" s="60">
        <v>15</v>
      </c>
      <c r="AR92" s="59">
        <f t="shared" si="31"/>
        <v>15</v>
      </c>
      <c r="AS92" s="58">
        <f t="shared" si="32"/>
        <v>0</v>
      </c>
      <c r="AT92" s="58">
        <f t="shared" si="40"/>
        <v>0</v>
      </c>
      <c r="AU92" s="58">
        <f t="shared" si="41"/>
        <v>0</v>
      </c>
      <c r="AV92" s="58">
        <f t="shared" si="42"/>
        <v>0</v>
      </c>
      <c r="AW92" s="58"/>
      <c r="AX92" s="58">
        <v>4</v>
      </c>
      <c r="AY92" s="58">
        <v>11</v>
      </c>
      <c r="AZ92" s="58">
        <f t="shared" si="33"/>
        <v>15</v>
      </c>
      <c r="BA92" s="57">
        <f t="shared" si="34"/>
        <v>15</v>
      </c>
      <c r="BB92" s="56">
        <f t="shared" si="35"/>
        <v>15</v>
      </c>
      <c r="BC92" s="55">
        <f t="shared" si="36"/>
        <v>0.2459016393442623</v>
      </c>
      <c r="BD92" s="54"/>
      <c r="BE92" s="54"/>
      <c r="BF92" s="54"/>
      <c r="BG92" s="54"/>
      <c r="BH92" s="54"/>
      <c r="BI92" s="54"/>
      <c r="BJ92" s="54">
        <f t="shared" si="37"/>
        <v>15</v>
      </c>
      <c r="BK92" s="53">
        <v>15</v>
      </c>
      <c r="BL92" s="52">
        <f t="shared" si="38"/>
        <v>0.2459016393442623</v>
      </c>
    </row>
    <row r="93" spans="1:64" ht="15.75">
      <c r="A93" s="11" t="s">
        <v>143</v>
      </c>
      <c r="B93" s="66">
        <v>45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4"/>
      <c r="W93" s="61">
        <f t="shared" si="39"/>
        <v>0</v>
      </c>
      <c r="X93" s="63"/>
      <c r="Y93" s="62"/>
      <c r="Z93" s="62"/>
      <c r="AA93" s="62"/>
      <c r="AB93" s="62"/>
      <c r="AC93" s="62">
        <v>1</v>
      </c>
      <c r="AD93" s="62"/>
      <c r="AE93" s="62"/>
      <c r="AF93" s="62"/>
      <c r="AG93" s="62"/>
      <c r="AH93" s="62"/>
      <c r="AI93" s="62"/>
      <c r="AJ93" s="62"/>
      <c r="AK93" s="62"/>
      <c r="AL93" s="62"/>
      <c r="AM93" s="61">
        <f t="shared" si="30"/>
        <v>1</v>
      </c>
      <c r="AN93" s="60">
        <v>1</v>
      </c>
      <c r="AO93" s="60">
        <v>2</v>
      </c>
      <c r="AP93" s="60"/>
      <c r="AQ93" s="60">
        <v>10</v>
      </c>
      <c r="AR93" s="59">
        <f t="shared" si="31"/>
        <v>10</v>
      </c>
      <c r="AS93" s="58">
        <f t="shared" si="32"/>
        <v>0</v>
      </c>
      <c r="AT93" s="58">
        <f t="shared" si="40"/>
        <v>1</v>
      </c>
      <c r="AU93" s="58">
        <f t="shared" si="41"/>
        <v>1</v>
      </c>
      <c r="AV93" s="58">
        <f t="shared" si="42"/>
        <v>2</v>
      </c>
      <c r="AW93" s="58"/>
      <c r="AX93" s="58">
        <v>0</v>
      </c>
      <c r="AY93" s="58">
        <v>10</v>
      </c>
      <c r="AZ93" s="58">
        <f t="shared" si="33"/>
        <v>13</v>
      </c>
      <c r="BA93" s="57">
        <f t="shared" si="34"/>
        <v>13</v>
      </c>
      <c r="BB93" s="56">
        <f t="shared" si="35"/>
        <v>14</v>
      </c>
      <c r="BC93" s="55">
        <f t="shared" si="36"/>
        <v>0.3111111111111111</v>
      </c>
      <c r="BD93" s="54"/>
      <c r="BE93" s="54"/>
      <c r="BF93" s="54"/>
      <c r="BG93" s="54"/>
      <c r="BH93" s="54"/>
      <c r="BI93" s="54"/>
      <c r="BJ93" s="54">
        <f t="shared" si="37"/>
        <v>14</v>
      </c>
      <c r="BK93" s="53">
        <v>14</v>
      </c>
      <c r="BL93" s="52">
        <f t="shared" si="38"/>
        <v>0.3111111111111111</v>
      </c>
    </row>
    <row r="94" spans="1:64" ht="15.75">
      <c r="A94" s="11" t="s">
        <v>144</v>
      </c>
      <c r="B94" s="66">
        <v>42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4"/>
      <c r="W94" s="61">
        <f t="shared" si="39"/>
        <v>0</v>
      </c>
      <c r="X94" s="63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1">
        <f t="shared" si="30"/>
        <v>0</v>
      </c>
      <c r="AN94" s="60"/>
      <c r="AO94" s="60"/>
      <c r="AP94" s="60"/>
      <c r="AQ94" s="60">
        <v>12</v>
      </c>
      <c r="AR94" s="59">
        <f t="shared" si="31"/>
        <v>12</v>
      </c>
      <c r="AS94" s="58">
        <f t="shared" si="32"/>
        <v>0</v>
      </c>
      <c r="AT94" s="58">
        <f t="shared" si="40"/>
        <v>0</v>
      </c>
      <c r="AU94" s="58">
        <f t="shared" si="41"/>
        <v>0</v>
      </c>
      <c r="AV94" s="58">
        <f t="shared" si="42"/>
        <v>0</v>
      </c>
      <c r="AW94" s="58"/>
      <c r="AX94" s="58">
        <v>2</v>
      </c>
      <c r="AY94" s="58">
        <v>10</v>
      </c>
      <c r="AZ94" s="58">
        <f t="shared" si="33"/>
        <v>12</v>
      </c>
      <c r="BA94" s="57">
        <f t="shared" si="34"/>
        <v>12</v>
      </c>
      <c r="BB94" s="56">
        <f t="shared" si="35"/>
        <v>12</v>
      </c>
      <c r="BC94" s="55">
        <f t="shared" si="36"/>
        <v>0.2857142857142857</v>
      </c>
      <c r="BD94" s="54"/>
      <c r="BE94" s="54"/>
      <c r="BF94" s="54"/>
      <c r="BG94" s="54"/>
      <c r="BH94" s="54"/>
      <c r="BI94" s="54">
        <v>0</v>
      </c>
      <c r="BJ94" s="54">
        <f t="shared" si="37"/>
        <v>12</v>
      </c>
      <c r="BK94" s="53">
        <v>12</v>
      </c>
      <c r="BL94" s="52">
        <f t="shared" si="38"/>
        <v>0.2857142857142857</v>
      </c>
    </row>
    <row r="95" spans="1:64" ht="15.75">
      <c r="A95" s="11" t="s">
        <v>145</v>
      </c>
      <c r="B95" s="69">
        <v>42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15"/>
      <c r="P95" s="65"/>
      <c r="Q95" s="65"/>
      <c r="R95" s="65"/>
      <c r="S95" s="65"/>
      <c r="T95" s="65"/>
      <c r="U95" s="65"/>
      <c r="V95" s="64"/>
      <c r="W95" s="61">
        <f t="shared" si="39"/>
        <v>0</v>
      </c>
      <c r="X95" s="63"/>
      <c r="Y95" s="62"/>
      <c r="Z95" s="62"/>
      <c r="AA95" s="62"/>
      <c r="AB95" s="62"/>
      <c r="AC95" s="69">
        <v>1</v>
      </c>
      <c r="AD95" s="69"/>
      <c r="AE95" s="69"/>
      <c r="AF95" s="69"/>
      <c r="AG95" s="69"/>
      <c r="AH95" s="69"/>
      <c r="AI95" s="69"/>
      <c r="AJ95" s="69"/>
      <c r="AK95" s="69"/>
      <c r="AL95" s="69"/>
      <c r="AM95" s="61">
        <f t="shared" si="30"/>
        <v>1</v>
      </c>
      <c r="AN95" s="60">
        <v>1</v>
      </c>
      <c r="AO95" s="60">
        <v>1</v>
      </c>
      <c r="AP95" s="60"/>
      <c r="AQ95" s="60">
        <v>5</v>
      </c>
      <c r="AR95" s="59">
        <f t="shared" si="31"/>
        <v>5</v>
      </c>
      <c r="AS95" s="58">
        <f t="shared" si="32"/>
        <v>0</v>
      </c>
      <c r="AT95" s="58">
        <f t="shared" si="40"/>
        <v>1</v>
      </c>
      <c r="AU95" s="58">
        <f t="shared" si="41"/>
        <v>1</v>
      </c>
      <c r="AV95" s="58">
        <f t="shared" si="42"/>
        <v>1</v>
      </c>
      <c r="AW95" s="58"/>
      <c r="AX95" s="58">
        <v>0</v>
      </c>
      <c r="AY95" s="58">
        <v>5</v>
      </c>
      <c r="AZ95" s="58">
        <f t="shared" si="33"/>
        <v>7</v>
      </c>
      <c r="BA95" s="57">
        <f t="shared" si="34"/>
        <v>7</v>
      </c>
      <c r="BB95" s="56">
        <f t="shared" si="35"/>
        <v>8</v>
      </c>
      <c r="BC95" s="55">
        <f t="shared" si="36"/>
        <v>0.19047619047619047</v>
      </c>
      <c r="BD95" s="54"/>
      <c r="BE95" s="54"/>
      <c r="BF95" s="54"/>
      <c r="BG95" s="54"/>
      <c r="BH95" s="54"/>
      <c r="BI95" s="54"/>
      <c r="BJ95" s="54">
        <f t="shared" si="37"/>
        <v>8</v>
      </c>
      <c r="BK95" s="53">
        <v>7</v>
      </c>
      <c r="BL95" s="52">
        <f t="shared" si="38"/>
        <v>0.16666666666666666</v>
      </c>
    </row>
    <row r="96" spans="1:64" ht="15.75">
      <c r="A96" s="11" t="s">
        <v>146</v>
      </c>
      <c r="B96" s="16">
        <v>33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65"/>
      <c r="P96" s="15"/>
      <c r="Q96" s="15"/>
      <c r="R96" s="15"/>
      <c r="S96" s="15"/>
      <c r="T96" s="15"/>
      <c r="U96" s="15"/>
      <c r="V96" s="17"/>
      <c r="W96" s="61">
        <f t="shared" si="39"/>
        <v>0</v>
      </c>
      <c r="X96" s="18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61">
        <f t="shared" si="30"/>
        <v>0</v>
      </c>
      <c r="AN96" s="20"/>
      <c r="AO96" s="20">
        <v>1</v>
      </c>
      <c r="AP96" s="20"/>
      <c r="AQ96" s="20">
        <v>8</v>
      </c>
      <c r="AR96" s="59">
        <f t="shared" si="31"/>
        <v>8</v>
      </c>
      <c r="AS96" s="58">
        <f t="shared" si="32"/>
        <v>0</v>
      </c>
      <c r="AT96" s="58">
        <f t="shared" si="40"/>
        <v>0</v>
      </c>
      <c r="AU96" s="58">
        <f t="shared" si="41"/>
        <v>0</v>
      </c>
      <c r="AV96" s="58">
        <f t="shared" si="42"/>
        <v>1</v>
      </c>
      <c r="AW96" s="58"/>
      <c r="AX96" s="58">
        <v>3</v>
      </c>
      <c r="AY96" s="58">
        <v>5</v>
      </c>
      <c r="AZ96" s="58">
        <f t="shared" si="33"/>
        <v>9</v>
      </c>
      <c r="BA96" s="57">
        <f t="shared" si="34"/>
        <v>9</v>
      </c>
      <c r="BB96" s="56">
        <f t="shared" si="35"/>
        <v>9</v>
      </c>
      <c r="BC96" s="55">
        <f t="shared" si="36"/>
        <v>0.2727272727272727</v>
      </c>
      <c r="BD96" s="54"/>
      <c r="BE96" s="54"/>
      <c r="BF96" s="54"/>
      <c r="BG96" s="54"/>
      <c r="BH96" s="54"/>
      <c r="BI96" s="54"/>
      <c r="BJ96" s="54">
        <f t="shared" si="37"/>
        <v>9</v>
      </c>
      <c r="BK96" s="53">
        <v>9</v>
      </c>
      <c r="BL96" s="52">
        <f t="shared" si="38"/>
        <v>0.2727272727272727</v>
      </c>
    </row>
    <row r="97" spans="1:64" ht="15.75">
      <c r="A97" s="11" t="s">
        <v>147</v>
      </c>
      <c r="B97" s="66">
        <v>33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4"/>
      <c r="W97" s="61">
        <f t="shared" si="39"/>
        <v>0</v>
      </c>
      <c r="X97" s="63"/>
      <c r="Y97" s="62"/>
      <c r="Z97" s="62"/>
      <c r="AA97" s="62"/>
      <c r="AB97" s="62"/>
      <c r="AC97" s="62">
        <v>1</v>
      </c>
      <c r="AD97" s="62"/>
      <c r="AE97" s="62"/>
      <c r="AF97" s="62"/>
      <c r="AG97" s="62"/>
      <c r="AH97" s="62"/>
      <c r="AI97" s="62"/>
      <c r="AJ97" s="62"/>
      <c r="AK97" s="62"/>
      <c r="AL97" s="62"/>
      <c r="AM97" s="61">
        <f t="shared" si="30"/>
        <v>1</v>
      </c>
      <c r="AN97" s="60"/>
      <c r="AO97" s="60"/>
      <c r="AP97" s="60"/>
      <c r="AQ97" s="60">
        <v>11</v>
      </c>
      <c r="AR97" s="59">
        <f t="shared" si="31"/>
        <v>11</v>
      </c>
      <c r="AS97" s="58">
        <f t="shared" si="32"/>
        <v>0</v>
      </c>
      <c r="AT97" s="58">
        <f t="shared" si="40"/>
        <v>1</v>
      </c>
      <c r="AU97" s="58">
        <f t="shared" si="41"/>
        <v>0</v>
      </c>
      <c r="AV97" s="58">
        <f t="shared" si="42"/>
        <v>0</v>
      </c>
      <c r="AW97" s="58"/>
      <c r="AX97" s="58">
        <v>0</v>
      </c>
      <c r="AY97" s="58">
        <v>11</v>
      </c>
      <c r="AZ97" s="58">
        <f t="shared" si="33"/>
        <v>11</v>
      </c>
      <c r="BA97" s="57">
        <f t="shared" si="34"/>
        <v>11</v>
      </c>
      <c r="BB97" s="56">
        <f t="shared" si="35"/>
        <v>12</v>
      </c>
      <c r="BC97" s="55">
        <f t="shared" si="36"/>
        <v>0.36363636363636365</v>
      </c>
      <c r="BD97" s="54"/>
      <c r="BE97" s="54"/>
      <c r="BF97" s="54"/>
      <c r="BG97" s="54"/>
      <c r="BH97" s="54"/>
      <c r="BI97" s="54"/>
      <c r="BJ97" s="54">
        <f t="shared" si="37"/>
        <v>12</v>
      </c>
      <c r="BK97" s="65">
        <v>11</v>
      </c>
      <c r="BL97" s="52">
        <f t="shared" si="38"/>
        <v>0.3333333333333333</v>
      </c>
    </row>
    <row r="98" spans="1:64" ht="15.75">
      <c r="A98" s="11" t="s">
        <v>148</v>
      </c>
      <c r="B98" s="66">
        <v>48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4"/>
      <c r="W98" s="61">
        <f t="shared" si="39"/>
        <v>0</v>
      </c>
      <c r="X98" s="63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1">
        <f t="shared" si="30"/>
        <v>0</v>
      </c>
      <c r="AN98" s="60"/>
      <c r="AO98" s="60"/>
      <c r="AP98" s="60"/>
      <c r="AQ98" s="60">
        <v>13</v>
      </c>
      <c r="AR98" s="59">
        <f t="shared" si="31"/>
        <v>13</v>
      </c>
      <c r="AS98" s="58">
        <f t="shared" si="32"/>
        <v>0</v>
      </c>
      <c r="AT98" s="58">
        <f t="shared" si="40"/>
        <v>0</v>
      </c>
      <c r="AU98" s="58">
        <f t="shared" si="41"/>
        <v>0</v>
      </c>
      <c r="AV98" s="58">
        <f t="shared" si="42"/>
        <v>0</v>
      </c>
      <c r="AW98" s="58"/>
      <c r="AX98" s="58">
        <v>3</v>
      </c>
      <c r="AY98" s="58">
        <v>10</v>
      </c>
      <c r="AZ98" s="58">
        <f t="shared" si="33"/>
        <v>13</v>
      </c>
      <c r="BA98" s="57">
        <f t="shared" si="34"/>
        <v>13</v>
      </c>
      <c r="BB98" s="56">
        <f t="shared" si="35"/>
        <v>13</v>
      </c>
      <c r="BC98" s="55">
        <f t="shared" si="36"/>
        <v>0.2708333333333333</v>
      </c>
      <c r="BD98" s="54"/>
      <c r="BE98" s="54"/>
      <c r="BF98" s="54"/>
      <c r="BG98" s="54"/>
      <c r="BH98" s="54"/>
      <c r="BI98" s="54"/>
      <c r="BJ98" s="54">
        <f t="shared" si="37"/>
        <v>13</v>
      </c>
      <c r="BK98" s="53">
        <v>13</v>
      </c>
      <c r="BL98" s="52">
        <f t="shared" si="38"/>
        <v>0.2708333333333333</v>
      </c>
    </row>
    <row r="99" spans="1:64" ht="15.75">
      <c r="A99" s="11" t="s">
        <v>149</v>
      </c>
      <c r="B99" s="66">
        <v>45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4"/>
      <c r="W99" s="61">
        <f t="shared" si="39"/>
        <v>0</v>
      </c>
      <c r="X99" s="63"/>
      <c r="Y99" s="62"/>
      <c r="Z99" s="62"/>
      <c r="AA99" s="62"/>
      <c r="AB99" s="62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1">
        <f t="shared" si="30"/>
        <v>0</v>
      </c>
      <c r="AN99" s="60"/>
      <c r="AO99" s="60"/>
      <c r="AP99" s="60"/>
      <c r="AQ99" s="60">
        <v>14</v>
      </c>
      <c r="AR99" s="59">
        <f t="shared" si="31"/>
        <v>14</v>
      </c>
      <c r="AS99" s="58">
        <f t="shared" si="32"/>
        <v>0</v>
      </c>
      <c r="AT99" s="58">
        <f t="shared" si="40"/>
        <v>0</v>
      </c>
      <c r="AU99" s="58">
        <f t="shared" si="41"/>
        <v>0</v>
      </c>
      <c r="AV99" s="58">
        <f t="shared" si="42"/>
        <v>0</v>
      </c>
      <c r="AW99" s="58">
        <v>2</v>
      </c>
      <c r="AX99" s="58">
        <v>6</v>
      </c>
      <c r="AY99" s="58">
        <v>6</v>
      </c>
      <c r="AZ99" s="58">
        <f t="shared" si="33"/>
        <v>14</v>
      </c>
      <c r="BA99" s="57">
        <f t="shared" si="34"/>
        <v>14</v>
      </c>
      <c r="BB99" s="56">
        <f t="shared" si="35"/>
        <v>14</v>
      </c>
      <c r="BC99" s="55">
        <f t="shared" si="36"/>
        <v>0.3111111111111111</v>
      </c>
      <c r="BD99" s="54"/>
      <c r="BE99" s="54"/>
      <c r="BF99" s="54"/>
      <c r="BG99" s="54"/>
      <c r="BH99" s="54"/>
      <c r="BI99" s="54">
        <v>0</v>
      </c>
      <c r="BJ99" s="54">
        <f t="shared" si="37"/>
        <v>14</v>
      </c>
      <c r="BK99" s="53">
        <v>14</v>
      </c>
      <c r="BL99" s="52">
        <f t="shared" si="38"/>
        <v>0.3111111111111111</v>
      </c>
    </row>
    <row r="100" spans="1:65" ht="15.75">
      <c r="A100" s="21" t="s">
        <v>208</v>
      </c>
      <c r="B100" s="66">
        <v>54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4"/>
      <c r="W100" s="61">
        <f t="shared" si="39"/>
        <v>0</v>
      </c>
      <c r="X100" s="63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8"/>
      <c r="AM100" s="61">
        <f t="shared" si="30"/>
        <v>0</v>
      </c>
      <c r="AN100" s="60">
        <v>2</v>
      </c>
      <c r="AO100" s="60"/>
      <c r="AP100" s="60">
        <v>1</v>
      </c>
      <c r="AQ100" s="60">
        <v>13</v>
      </c>
      <c r="AR100" s="59">
        <f t="shared" si="31"/>
        <v>14</v>
      </c>
      <c r="AS100" s="58">
        <f t="shared" si="32"/>
        <v>0</v>
      </c>
      <c r="AT100" s="58">
        <f t="shared" si="40"/>
        <v>0</v>
      </c>
      <c r="AU100" s="58">
        <f t="shared" si="41"/>
        <v>2</v>
      </c>
      <c r="AV100" s="58">
        <f t="shared" si="42"/>
        <v>0</v>
      </c>
      <c r="AW100" s="58">
        <v>1</v>
      </c>
      <c r="AX100" s="58">
        <v>3</v>
      </c>
      <c r="AY100" s="58">
        <v>10</v>
      </c>
      <c r="AZ100" s="58">
        <f>TRANSPOSE(BA100:BA197)</f>
        <v>16</v>
      </c>
      <c r="BA100" s="57">
        <f t="shared" si="34"/>
        <v>16</v>
      </c>
      <c r="BB100" s="56">
        <f t="shared" si="35"/>
        <v>16</v>
      </c>
      <c r="BC100" s="55">
        <f t="shared" si="36"/>
        <v>0.2962962962962963</v>
      </c>
      <c r="BD100" s="54"/>
      <c r="BE100" s="54"/>
      <c r="BF100" s="54"/>
      <c r="BG100" s="54"/>
      <c r="BH100" s="54"/>
      <c r="BI100" s="54"/>
      <c r="BJ100" s="54">
        <f t="shared" si="37"/>
        <v>16</v>
      </c>
      <c r="BK100" s="53">
        <v>16</v>
      </c>
      <c r="BL100" s="52">
        <f t="shared" si="38"/>
        <v>0.2962962962962963</v>
      </c>
      <c r="BM100" s="67"/>
    </row>
    <row r="101" spans="1:64" ht="15.75">
      <c r="A101" s="21" t="s">
        <v>151</v>
      </c>
      <c r="B101" s="66">
        <v>16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4"/>
      <c r="W101" s="61">
        <f t="shared" si="39"/>
        <v>0</v>
      </c>
      <c r="X101" s="63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1">
        <f t="shared" si="30"/>
        <v>0</v>
      </c>
      <c r="AN101" s="60"/>
      <c r="AO101" s="60"/>
      <c r="AP101" s="60"/>
      <c r="AQ101" s="60">
        <v>0</v>
      </c>
      <c r="AR101" s="59">
        <f t="shared" si="31"/>
        <v>0</v>
      </c>
      <c r="AS101" s="58">
        <f t="shared" si="32"/>
        <v>0</v>
      </c>
      <c r="AT101" s="58">
        <f t="shared" si="40"/>
        <v>0</v>
      </c>
      <c r="AU101" s="58">
        <f t="shared" si="41"/>
        <v>0</v>
      </c>
      <c r="AV101" s="58">
        <f t="shared" si="42"/>
        <v>0</v>
      </c>
      <c r="AW101" s="58"/>
      <c r="AX101" s="58">
        <v>0</v>
      </c>
      <c r="AY101" s="58">
        <v>0</v>
      </c>
      <c r="AZ101" s="58">
        <f>TRANSPOSE(BA101:BA199)</f>
        <v>0</v>
      </c>
      <c r="BA101" s="57">
        <f t="shared" si="34"/>
        <v>0</v>
      </c>
      <c r="BB101" s="56">
        <f t="shared" si="35"/>
        <v>0</v>
      </c>
      <c r="BC101" s="55">
        <f t="shared" si="36"/>
        <v>0</v>
      </c>
      <c r="BD101" s="54"/>
      <c r="BE101" s="54"/>
      <c r="BF101" s="54"/>
      <c r="BG101" s="54"/>
      <c r="BH101" s="54"/>
      <c r="BI101" s="54"/>
      <c r="BJ101" s="54">
        <f t="shared" si="37"/>
        <v>0</v>
      </c>
      <c r="BK101" s="53">
        <v>0</v>
      </c>
      <c r="BL101" s="52">
        <f t="shared" si="38"/>
        <v>0</v>
      </c>
    </row>
    <row r="102" spans="1:64" ht="31.5">
      <c r="A102" s="21" t="s">
        <v>209</v>
      </c>
      <c r="B102" s="66">
        <v>23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4"/>
      <c r="W102" s="61">
        <f t="shared" si="39"/>
        <v>0</v>
      </c>
      <c r="X102" s="63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1">
        <f t="shared" si="30"/>
        <v>0</v>
      </c>
      <c r="AN102" s="60"/>
      <c r="AO102" s="60"/>
      <c r="AP102" s="60">
        <v>1</v>
      </c>
      <c r="AQ102" s="60">
        <v>1</v>
      </c>
      <c r="AR102" s="59">
        <f t="shared" si="31"/>
        <v>2</v>
      </c>
      <c r="AS102" s="58">
        <f t="shared" si="32"/>
        <v>0</v>
      </c>
      <c r="AT102" s="58">
        <f t="shared" si="40"/>
        <v>0</v>
      </c>
      <c r="AU102" s="58">
        <f t="shared" si="41"/>
        <v>0</v>
      </c>
      <c r="AV102" s="58">
        <f t="shared" si="42"/>
        <v>0</v>
      </c>
      <c r="AW102" s="58">
        <v>1</v>
      </c>
      <c r="AX102" s="58">
        <v>1</v>
      </c>
      <c r="AY102" s="58">
        <v>0</v>
      </c>
      <c r="AZ102" s="58">
        <f>TRANSPOSE(BA102:BA200)</f>
        <v>2</v>
      </c>
      <c r="BA102" s="57">
        <f t="shared" si="34"/>
        <v>2</v>
      </c>
      <c r="BB102" s="56">
        <f t="shared" si="35"/>
        <v>2</v>
      </c>
      <c r="BC102" s="55">
        <f t="shared" si="36"/>
        <v>0.08695652173913043</v>
      </c>
      <c r="BD102" s="54"/>
      <c r="BE102" s="54"/>
      <c r="BF102" s="54"/>
      <c r="BG102" s="54"/>
      <c r="BH102" s="54"/>
      <c r="BI102" s="54"/>
      <c r="BJ102" s="54">
        <f t="shared" si="37"/>
        <v>2</v>
      </c>
      <c r="BK102" s="53">
        <v>2</v>
      </c>
      <c r="BL102" s="52">
        <f t="shared" si="38"/>
        <v>0.08695652173913043</v>
      </c>
    </row>
    <row r="103" spans="1:64" ht="16.5" thickBot="1">
      <c r="A103" s="22" t="s">
        <v>153</v>
      </c>
      <c r="B103" s="51">
        <v>44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49"/>
      <c r="W103" s="46">
        <f t="shared" si="39"/>
        <v>0</v>
      </c>
      <c r="X103" s="48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6">
        <f t="shared" si="30"/>
        <v>0</v>
      </c>
      <c r="AN103" s="45"/>
      <c r="AO103" s="45"/>
      <c r="AP103" s="45"/>
      <c r="AQ103" s="45">
        <v>0</v>
      </c>
      <c r="AR103" s="44">
        <f t="shared" si="31"/>
        <v>0</v>
      </c>
      <c r="AS103" s="43">
        <f t="shared" si="32"/>
        <v>0</v>
      </c>
      <c r="AT103" s="43">
        <f t="shared" si="40"/>
        <v>0</v>
      </c>
      <c r="AU103" s="43">
        <f t="shared" si="41"/>
        <v>0</v>
      </c>
      <c r="AV103" s="43">
        <f t="shared" si="42"/>
        <v>0</v>
      </c>
      <c r="AW103" s="43"/>
      <c r="AX103" s="43">
        <v>0</v>
      </c>
      <c r="AY103" s="43">
        <v>0</v>
      </c>
      <c r="AZ103" s="43">
        <f>TRANSPOSE(BA103:BA201)</f>
        <v>0</v>
      </c>
      <c r="BA103" s="42">
        <f t="shared" si="34"/>
        <v>0</v>
      </c>
      <c r="BB103" s="41">
        <f t="shared" si="35"/>
        <v>0</v>
      </c>
      <c r="BC103" s="40">
        <f t="shared" si="36"/>
        <v>0</v>
      </c>
      <c r="BD103" s="39"/>
      <c r="BE103" s="39"/>
      <c r="BF103" s="39"/>
      <c r="BG103" s="39"/>
      <c r="BH103" s="39"/>
      <c r="BI103" s="39"/>
      <c r="BJ103" s="39">
        <f t="shared" si="37"/>
        <v>0</v>
      </c>
      <c r="BK103" s="38">
        <v>0</v>
      </c>
      <c r="BL103" s="37">
        <f t="shared" si="38"/>
        <v>0</v>
      </c>
    </row>
    <row r="104" spans="1:64" ht="16.5" thickBot="1">
      <c r="A104" s="179" t="s">
        <v>53</v>
      </c>
      <c r="B104" s="180">
        <f aca="true" t="shared" si="43" ref="B104:V104">SUM(B8:B103)</f>
        <v>5694</v>
      </c>
      <c r="C104" s="35">
        <f t="shared" si="43"/>
        <v>30</v>
      </c>
      <c r="D104" s="33">
        <f t="shared" si="43"/>
        <v>56</v>
      </c>
      <c r="E104" s="33">
        <f t="shared" si="43"/>
        <v>101</v>
      </c>
      <c r="F104" s="33">
        <f t="shared" si="43"/>
        <v>43</v>
      </c>
      <c r="G104" s="33">
        <f t="shared" si="43"/>
        <v>5</v>
      </c>
      <c r="H104" s="33">
        <f t="shared" si="43"/>
        <v>23</v>
      </c>
      <c r="I104" s="33">
        <f t="shared" si="43"/>
        <v>20</v>
      </c>
      <c r="J104" s="33">
        <f t="shared" si="43"/>
        <v>9</v>
      </c>
      <c r="K104" s="33">
        <f t="shared" si="43"/>
        <v>2</v>
      </c>
      <c r="L104" s="33">
        <f t="shared" si="43"/>
        <v>23</v>
      </c>
      <c r="M104" s="33">
        <f t="shared" si="43"/>
        <v>14</v>
      </c>
      <c r="N104" s="33">
        <f t="shared" si="43"/>
        <v>11</v>
      </c>
      <c r="O104" s="33">
        <f t="shared" si="43"/>
        <v>24</v>
      </c>
      <c r="P104" s="33">
        <f t="shared" si="43"/>
        <v>113</v>
      </c>
      <c r="Q104" s="33">
        <f t="shared" si="43"/>
        <v>102</v>
      </c>
      <c r="R104" s="33">
        <f t="shared" si="43"/>
        <v>35</v>
      </c>
      <c r="S104" s="33">
        <f t="shared" si="43"/>
        <v>15</v>
      </c>
      <c r="T104" s="33">
        <f t="shared" si="43"/>
        <v>52</v>
      </c>
      <c r="U104" s="33">
        <f t="shared" si="43"/>
        <v>35</v>
      </c>
      <c r="V104" s="36">
        <f t="shared" si="43"/>
        <v>32</v>
      </c>
      <c r="W104" s="34">
        <f t="shared" si="39"/>
        <v>745</v>
      </c>
      <c r="X104" s="35">
        <f aca="true" t="shared" si="44" ref="X104:AL104">SUM(X8:X103)</f>
        <v>35</v>
      </c>
      <c r="Y104" s="33">
        <f t="shared" si="44"/>
        <v>37</v>
      </c>
      <c r="Z104" s="33">
        <f t="shared" si="44"/>
        <v>2</v>
      </c>
      <c r="AA104" s="33">
        <f t="shared" si="44"/>
        <v>4</v>
      </c>
      <c r="AB104" s="33">
        <f t="shared" si="44"/>
        <v>8</v>
      </c>
      <c r="AC104" s="33">
        <f t="shared" si="44"/>
        <v>23</v>
      </c>
      <c r="AD104" s="33">
        <f t="shared" si="44"/>
        <v>2</v>
      </c>
      <c r="AE104" s="33">
        <f t="shared" si="44"/>
        <v>16</v>
      </c>
      <c r="AF104" s="33">
        <f t="shared" si="44"/>
        <v>9</v>
      </c>
      <c r="AG104" s="33">
        <f t="shared" si="44"/>
        <v>0</v>
      </c>
      <c r="AH104" s="33">
        <f t="shared" si="44"/>
        <v>2</v>
      </c>
      <c r="AI104" s="33">
        <f t="shared" si="44"/>
        <v>4</v>
      </c>
      <c r="AJ104" s="33">
        <f t="shared" si="44"/>
        <v>2</v>
      </c>
      <c r="AK104" s="33">
        <f t="shared" si="44"/>
        <v>4</v>
      </c>
      <c r="AL104" s="33">
        <f t="shared" si="44"/>
        <v>2</v>
      </c>
      <c r="AM104" s="34">
        <f>SUM(X104:AL104)</f>
        <v>150</v>
      </c>
      <c r="AN104" s="33">
        <f>SUM(AN8:AN103)</f>
        <v>29</v>
      </c>
      <c r="AO104" s="33">
        <f>SUM(AO8:AO103)</f>
        <v>37</v>
      </c>
      <c r="AP104" s="33">
        <f>SUM(AP8:AP103)</f>
        <v>18</v>
      </c>
      <c r="AQ104" s="33">
        <f>SUM(AQ8:AQ103)</f>
        <v>756</v>
      </c>
      <c r="AR104" s="32">
        <f>SUM(AP104:AQ104)</f>
        <v>774</v>
      </c>
      <c r="AS104" s="31">
        <f t="shared" si="32"/>
        <v>745</v>
      </c>
      <c r="AT104" s="31">
        <f t="shared" si="40"/>
        <v>150</v>
      </c>
      <c r="AU104" s="31">
        <f t="shared" si="41"/>
        <v>29</v>
      </c>
      <c r="AV104" s="31">
        <f t="shared" si="42"/>
        <v>37</v>
      </c>
      <c r="AW104" s="31">
        <f>SUM(AW8:AW103)</f>
        <v>24</v>
      </c>
      <c r="AX104" s="31">
        <f>SUM(AX8:AX103)</f>
        <v>194</v>
      </c>
      <c r="AY104" s="31">
        <f>SUM(AY8:AY103)</f>
        <v>556</v>
      </c>
      <c r="AZ104" s="31">
        <f>TRANSPOSE(BA104:BA202)</f>
        <v>840</v>
      </c>
      <c r="BA104" s="30">
        <f t="shared" si="34"/>
        <v>840</v>
      </c>
      <c r="BB104" s="29">
        <f>W104+AM104+BA104</f>
        <v>1735</v>
      </c>
      <c r="BC104" s="28">
        <f>BB104/B104</f>
        <v>0.30470670881629786</v>
      </c>
      <c r="BD104" s="27">
        <f aca="true" t="shared" si="45" ref="BD104:BI104">SUM(BD8:BD83)</f>
        <v>15</v>
      </c>
      <c r="BE104" s="27">
        <f t="shared" si="45"/>
        <v>2</v>
      </c>
      <c r="BF104" s="27">
        <f t="shared" si="45"/>
        <v>14</v>
      </c>
      <c r="BG104" s="27">
        <f t="shared" si="45"/>
        <v>4</v>
      </c>
      <c r="BH104" s="27">
        <f t="shared" si="45"/>
        <v>12</v>
      </c>
      <c r="BI104" s="27">
        <f t="shared" si="45"/>
        <v>47</v>
      </c>
      <c r="BJ104" s="27">
        <f>SUM(BB104,BI104)</f>
        <v>1782</v>
      </c>
      <c r="BK104" s="27">
        <f>SUM(BK8:BK103)</f>
        <v>1726</v>
      </c>
      <c r="BL104" s="26">
        <f>BK104/B104</f>
        <v>0.3031260976466456</v>
      </c>
    </row>
    <row r="110" ht="15">
      <c r="B110" s="25"/>
    </row>
  </sheetData>
  <sheetProtection selectLockedCells="1"/>
  <mergeCells count="33">
    <mergeCell ref="BD5:BE5"/>
    <mergeCell ref="BD4:BH4"/>
    <mergeCell ref="BJ4:BJ7"/>
    <mergeCell ref="BF6:BG6"/>
    <mergeCell ref="AZ6:AZ7"/>
    <mergeCell ref="BD6:BE6"/>
    <mergeCell ref="BA4:BA7"/>
    <mergeCell ref="BB4:BB7"/>
    <mergeCell ref="BC4:BC7"/>
    <mergeCell ref="BH5:BH7"/>
    <mergeCell ref="BI4:BI7"/>
    <mergeCell ref="AW6:AX6"/>
    <mergeCell ref="S5:V5"/>
    <mergeCell ref="AS4:AT5"/>
    <mergeCell ref="AN4:AR5"/>
    <mergeCell ref="AY6:AY7"/>
    <mergeCell ref="AU4:AZ5"/>
    <mergeCell ref="A2:BL2"/>
    <mergeCell ref="A4:A7"/>
    <mergeCell ref="B4:B7"/>
    <mergeCell ref="C4:V4"/>
    <mergeCell ref="W4:W6"/>
    <mergeCell ref="X4:AL4"/>
    <mergeCell ref="AM4:AM6"/>
    <mergeCell ref="BK4:BK7"/>
    <mergeCell ref="BL4:BL7"/>
    <mergeCell ref="C5:F5"/>
    <mergeCell ref="G5:J5"/>
    <mergeCell ref="K5:N5"/>
    <mergeCell ref="O5:R5"/>
    <mergeCell ref="AS6:AS7"/>
    <mergeCell ref="AT6:AT7"/>
    <mergeCell ref="AU6:AV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79.7109375" style="0" customWidth="1"/>
    <col min="4" max="4" width="8.140625" style="135" bestFit="1" customWidth="1"/>
    <col min="5" max="5" width="5.7109375" style="135" bestFit="1" customWidth="1"/>
    <col min="6" max="6" width="8.140625" style="135" bestFit="1" customWidth="1"/>
    <col min="7" max="7" width="5.7109375" style="135" bestFit="1" customWidth="1"/>
    <col min="8" max="8" width="3.28125" style="135" bestFit="1" customWidth="1"/>
    <col min="9" max="9" width="5.7109375" style="135" bestFit="1" customWidth="1"/>
    <col min="10" max="10" width="10.421875" style="135" bestFit="1" customWidth="1"/>
    <col min="11" max="16" width="3.28125" style="135" bestFit="1" customWidth="1"/>
    <col min="17" max="17" width="8.140625" style="135" bestFit="1" customWidth="1"/>
    <col min="18" max="18" width="3.28125" style="135" bestFit="1" customWidth="1"/>
    <col min="19" max="19" width="5.7109375" style="135" bestFit="1" customWidth="1"/>
    <col min="20" max="20" width="3.28125" style="135" bestFit="1" customWidth="1"/>
    <col min="21" max="22" width="5.7109375" style="135" bestFit="1" customWidth="1"/>
    <col min="23" max="23" width="8.00390625" style="135" bestFit="1" customWidth="1"/>
    <col min="24" max="25" width="5.7109375" style="135" bestFit="1" customWidth="1"/>
    <col min="26" max="26" width="8.140625" style="135" bestFit="1" customWidth="1"/>
    <col min="27" max="31" width="5.7109375" style="135" bestFit="1" customWidth="1"/>
    <col min="32" max="32" width="3.28125" style="135" bestFit="1" customWidth="1"/>
    <col min="33" max="39" width="5.7109375" style="135" bestFit="1" customWidth="1"/>
    <col min="40" max="42" width="3.28125" style="135" bestFit="1" customWidth="1"/>
    <col min="43" max="50" width="5.7109375" style="135" bestFit="1" customWidth="1"/>
    <col min="51" max="51" width="8.140625" style="135" bestFit="1" customWidth="1"/>
    <col min="52" max="56" width="5.7109375" style="135" bestFit="1" customWidth="1"/>
    <col min="57" max="57" width="8.00390625" style="135" bestFit="1" customWidth="1"/>
    <col min="58" max="65" width="5.7109375" style="135" bestFit="1" customWidth="1"/>
    <col min="66" max="66" width="8.140625" style="135" bestFit="1" customWidth="1"/>
    <col min="67" max="91" width="5.7109375" style="135" bestFit="1" customWidth="1"/>
    <col min="92" max="92" width="8.140625" style="135" bestFit="1" customWidth="1"/>
    <col min="93" max="95" width="5.7109375" style="135" bestFit="1" customWidth="1"/>
    <col min="96" max="97" width="8.140625" style="135" bestFit="1" customWidth="1"/>
    <col min="98" max="98" width="10.57421875" style="135" bestFit="1" customWidth="1"/>
    <col min="99" max="99" width="5.7109375" style="135" bestFit="1" customWidth="1"/>
    <col min="100" max="100" width="9.140625" style="135" customWidth="1"/>
    <col min="101" max="102" width="9.140625" style="0" hidden="1" customWidth="1"/>
  </cols>
  <sheetData>
    <row r="1" spans="1:3" ht="15.75">
      <c r="A1" s="224" t="s">
        <v>206</v>
      </c>
      <c r="B1" s="224"/>
      <c r="C1" s="224"/>
    </row>
    <row r="2" spans="1:102" ht="83.25" customHeight="1">
      <c r="A2" s="181"/>
      <c r="B2" s="182" t="s">
        <v>190</v>
      </c>
      <c r="C2" s="183" t="s">
        <v>189</v>
      </c>
      <c r="D2" s="184" t="s">
        <v>222</v>
      </c>
      <c r="E2" s="184" t="s">
        <v>58</v>
      </c>
      <c r="F2" s="184" t="s">
        <v>59</v>
      </c>
      <c r="G2" s="184" t="s">
        <v>60</v>
      </c>
      <c r="H2" s="184" t="s">
        <v>61</v>
      </c>
      <c r="I2" s="184" t="s">
        <v>62</v>
      </c>
      <c r="J2" s="184" t="s">
        <v>63</v>
      </c>
      <c r="K2" s="184" t="s">
        <v>64</v>
      </c>
      <c r="L2" s="184" t="s">
        <v>65</v>
      </c>
      <c r="M2" s="184" t="s">
        <v>66</v>
      </c>
      <c r="N2" s="184" t="s">
        <v>67</v>
      </c>
      <c r="O2" s="184" t="s">
        <v>68</v>
      </c>
      <c r="P2" s="184" t="s">
        <v>69</v>
      </c>
      <c r="Q2" s="184" t="s">
        <v>70</v>
      </c>
      <c r="R2" s="184" t="s">
        <v>71</v>
      </c>
      <c r="S2" s="184" t="s">
        <v>72</v>
      </c>
      <c r="T2" s="184" t="s">
        <v>73</v>
      </c>
      <c r="U2" s="184" t="s">
        <v>74</v>
      </c>
      <c r="V2" s="184" t="s">
        <v>75</v>
      </c>
      <c r="W2" s="184" t="s">
        <v>76</v>
      </c>
      <c r="X2" s="184" t="s">
        <v>77</v>
      </c>
      <c r="Y2" s="184" t="s">
        <v>78</v>
      </c>
      <c r="Z2" s="184" t="s">
        <v>79</v>
      </c>
      <c r="AA2" s="184" t="s">
        <v>80</v>
      </c>
      <c r="AB2" s="184" t="s">
        <v>81</v>
      </c>
      <c r="AC2" s="184" t="s">
        <v>82</v>
      </c>
      <c r="AD2" s="184" t="s">
        <v>83</v>
      </c>
      <c r="AE2" s="184" t="s">
        <v>84</v>
      </c>
      <c r="AF2" s="184" t="s">
        <v>85</v>
      </c>
      <c r="AG2" s="184" t="s">
        <v>86</v>
      </c>
      <c r="AH2" s="184" t="s">
        <v>87</v>
      </c>
      <c r="AI2" s="184" t="s">
        <v>88</v>
      </c>
      <c r="AJ2" s="184" t="s">
        <v>89</v>
      </c>
      <c r="AK2" s="184" t="s">
        <v>90</v>
      </c>
      <c r="AL2" s="184" t="s">
        <v>91</v>
      </c>
      <c r="AM2" s="185" t="s">
        <v>92</v>
      </c>
      <c r="AN2" s="185" t="s">
        <v>93</v>
      </c>
      <c r="AO2" s="185" t="s">
        <v>94</v>
      </c>
      <c r="AP2" s="185" t="s">
        <v>95</v>
      </c>
      <c r="AQ2" s="185" t="s">
        <v>96</v>
      </c>
      <c r="AR2" s="186" t="s">
        <v>97</v>
      </c>
      <c r="AS2" s="186" t="s">
        <v>98</v>
      </c>
      <c r="AT2" s="186" t="s">
        <v>99</v>
      </c>
      <c r="AU2" s="186" t="s">
        <v>100</v>
      </c>
      <c r="AV2" s="186" t="s">
        <v>101</v>
      </c>
      <c r="AW2" s="186" t="s">
        <v>102</v>
      </c>
      <c r="AX2" s="186" t="s">
        <v>103</v>
      </c>
      <c r="AY2" s="186" t="s">
        <v>104</v>
      </c>
      <c r="AZ2" s="186" t="s">
        <v>105</v>
      </c>
      <c r="BA2" s="186" t="s">
        <v>106</v>
      </c>
      <c r="BB2" s="186" t="s">
        <v>107</v>
      </c>
      <c r="BC2" s="186" t="s">
        <v>108</v>
      </c>
      <c r="BD2" s="186" t="s">
        <v>109</v>
      </c>
      <c r="BE2" s="186" t="s">
        <v>110</v>
      </c>
      <c r="BF2" s="186" t="s">
        <v>111</v>
      </c>
      <c r="BG2" s="186" t="s">
        <v>112</v>
      </c>
      <c r="BH2" s="186" t="s">
        <v>113</v>
      </c>
      <c r="BI2" s="186" t="s">
        <v>114</v>
      </c>
      <c r="BJ2" s="186" t="s">
        <v>115</v>
      </c>
      <c r="BK2" s="186" t="s">
        <v>116</v>
      </c>
      <c r="BL2" s="186" t="s">
        <v>117</v>
      </c>
      <c r="BM2" s="186" t="s">
        <v>118</v>
      </c>
      <c r="BN2" s="186" t="s">
        <v>119</v>
      </c>
      <c r="BO2" s="186" t="s">
        <v>120</v>
      </c>
      <c r="BP2" s="186" t="s">
        <v>121</v>
      </c>
      <c r="BQ2" s="186" t="s">
        <v>122</v>
      </c>
      <c r="BR2" s="186" t="s">
        <v>123</v>
      </c>
      <c r="BS2" s="186" t="s">
        <v>124</v>
      </c>
      <c r="BT2" s="186" t="s">
        <v>125</v>
      </c>
      <c r="BU2" s="186" t="s">
        <v>126</v>
      </c>
      <c r="BV2" s="186" t="s">
        <v>127</v>
      </c>
      <c r="BW2" s="186" t="s">
        <v>128</v>
      </c>
      <c r="BX2" s="186" t="s">
        <v>129</v>
      </c>
      <c r="BY2" s="186" t="s">
        <v>130</v>
      </c>
      <c r="BZ2" s="186" t="s">
        <v>132</v>
      </c>
      <c r="CA2" s="186" t="s">
        <v>133</v>
      </c>
      <c r="CB2" s="186" t="s">
        <v>134</v>
      </c>
      <c r="CC2" s="186" t="s">
        <v>135</v>
      </c>
      <c r="CD2" s="186" t="s">
        <v>136</v>
      </c>
      <c r="CE2" s="186" t="s">
        <v>137</v>
      </c>
      <c r="CF2" s="186" t="s">
        <v>138</v>
      </c>
      <c r="CG2" s="186" t="s">
        <v>139</v>
      </c>
      <c r="CH2" s="186" t="s">
        <v>140</v>
      </c>
      <c r="CI2" s="186" t="s">
        <v>141</v>
      </c>
      <c r="CJ2" s="186" t="s">
        <v>142</v>
      </c>
      <c r="CK2" s="186" t="s">
        <v>143</v>
      </c>
      <c r="CL2" s="186" t="s">
        <v>144</v>
      </c>
      <c r="CM2" s="186" t="s">
        <v>145</v>
      </c>
      <c r="CN2" s="186" t="s">
        <v>146</v>
      </c>
      <c r="CO2" s="186" t="s">
        <v>147</v>
      </c>
      <c r="CP2" s="186" t="s">
        <v>148</v>
      </c>
      <c r="CQ2" s="186" t="s">
        <v>149</v>
      </c>
      <c r="CR2" s="185" t="s">
        <v>150</v>
      </c>
      <c r="CS2" s="185" t="s">
        <v>151</v>
      </c>
      <c r="CT2" s="185" t="s">
        <v>152</v>
      </c>
      <c r="CU2" s="185" t="s">
        <v>153</v>
      </c>
      <c r="CV2" s="185" t="s">
        <v>53</v>
      </c>
      <c r="CW2" s="165" t="s">
        <v>161</v>
      </c>
      <c r="CX2" s="165" t="s">
        <v>172</v>
      </c>
    </row>
    <row r="3" spans="1:102" ht="15" hidden="1">
      <c r="A3" s="150"/>
      <c r="B3" s="166"/>
      <c r="C3" s="164" t="s">
        <v>188</v>
      </c>
      <c r="D3" s="144"/>
      <c r="E3" s="144"/>
      <c r="F3" s="144"/>
      <c r="G3" s="144"/>
      <c r="H3" s="144"/>
      <c r="I3" s="144"/>
      <c r="J3" s="144"/>
      <c r="K3" s="148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58"/>
      <c r="CX3" s="158"/>
    </row>
    <row r="4" spans="1:102" ht="36" customHeight="1">
      <c r="A4" s="150" t="s">
        <v>172</v>
      </c>
      <c r="B4" s="170" t="s">
        <v>212</v>
      </c>
      <c r="C4" s="160" t="s">
        <v>187</v>
      </c>
      <c r="D4" s="162"/>
      <c r="E4" s="144"/>
      <c r="F4" s="144"/>
      <c r="G4" s="144"/>
      <c r="H4" s="144"/>
      <c r="I4" s="144"/>
      <c r="J4" s="144"/>
      <c r="K4" s="148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>
        <v>2</v>
      </c>
      <c r="AQ4" s="144">
        <v>2</v>
      </c>
      <c r="AR4" s="144">
        <v>3</v>
      </c>
      <c r="AS4" s="144">
        <v>2</v>
      </c>
      <c r="AT4" s="144">
        <v>1</v>
      </c>
      <c r="AU4" s="144"/>
      <c r="AV4" s="144"/>
      <c r="AW4" s="144"/>
      <c r="AX4" s="144">
        <v>2</v>
      </c>
      <c r="AY4" s="144">
        <v>3</v>
      </c>
      <c r="AZ4" s="144"/>
      <c r="BA4" s="144"/>
      <c r="BB4" s="144">
        <v>3</v>
      </c>
      <c r="BC4" s="144">
        <v>2</v>
      </c>
      <c r="BD4" s="144">
        <v>4</v>
      </c>
      <c r="BE4" s="144"/>
      <c r="BF4" s="144">
        <v>4</v>
      </c>
      <c r="BG4" s="144"/>
      <c r="BH4" s="144">
        <v>1</v>
      </c>
      <c r="BI4" s="144">
        <v>2</v>
      </c>
      <c r="BJ4" s="144">
        <v>1</v>
      </c>
      <c r="BK4" s="144">
        <v>1</v>
      </c>
      <c r="BL4" s="144"/>
      <c r="BM4" s="144">
        <v>2</v>
      </c>
      <c r="BN4" s="144">
        <v>4</v>
      </c>
      <c r="BO4" s="144">
        <v>2</v>
      </c>
      <c r="BP4" s="144">
        <v>2</v>
      </c>
      <c r="BQ4" s="144">
        <v>1</v>
      </c>
      <c r="BR4" s="144">
        <v>1</v>
      </c>
      <c r="BS4" s="144">
        <v>1</v>
      </c>
      <c r="BT4" s="144">
        <v>1</v>
      </c>
      <c r="BU4" s="144">
        <v>1</v>
      </c>
      <c r="BV4" s="144">
        <v>3</v>
      </c>
      <c r="BW4" s="144"/>
      <c r="BX4" s="144"/>
      <c r="BY4" s="144"/>
      <c r="BZ4" s="144">
        <v>1</v>
      </c>
      <c r="CA4" s="144">
        <v>7</v>
      </c>
      <c r="CB4" s="144">
        <v>2</v>
      </c>
      <c r="CC4" s="144">
        <v>5</v>
      </c>
      <c r="CD4" s="144">
        <v>1</v>
      </c>
      <c r="CE4" s="144">
        <v>1</v>
      </c>
      <c r="CF4" s="144">
        <v>1</v>
      </c>
      <c r="CG4" s="144"/>
      <c r="CH4" s="144">
        <v>1</v>
      </c>
      <c r="CI4" s="144"/>
      <c r="CJ4" s="144">
        <v>3</v>
      </c>
      <c r="CK4" s="144"/>
      <c r="CL4" s="144">
        <v>1</v>
      </c>
      <c r="CM4" s="144"/>
      <c r="CN4" s="144">
        <v>1</v>
      </c>
      <c r="CO4" s="144">
        <v>2</v>
      </c>
      <c r="CP4" s="144">
        <v>2</v>
      </c>
      <c r="CQ4" s="144"/>
      <c r="CR4" s="144"/>
      <c r="CS4" s="144"/>
      <c r="CT4" s="144"/>
      <c r="CU4" s="144"/>
      <c r="CV4" s="141">
        <f>SUM(D4:CU4)</f>
        <v>79</v>
      </c>
      <c r="CW4" s="140"/>
      <c r="CX4" s="140">
        <f aca="true" t="shared" si="0" ref="CX4:CX19">TRANSPOSE(CV4)</f>
        <v>79</v>
      </c>
    </row>
    <row r="5" spans="1:102" ht="36" customHeight="1">
      <c r="A5" s="150" t="s">
        <v>172</v>
      </c>
      <c r="B5" s="170" t="s">
        <v>202</v>
      </c>
      <c r="C5" s="160" t="s">
        <v>186</v>
      </c>
      <c r="D5" s="162"/>
      <c r="E5" s="144"/>
      <c r="F5" s="144">
        <v>1</v>
      </c>
      <c r="G5" s="144"/>
      <c r="H5" s="144"/>
      <c r="I5" s="144"/>
      <c r="J5" s="144"/>
      <c r="K5" s="148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>
        <v>2</v>
      </c>
      <c r="AP5" s="144">
        <v>3</v>
      </c>
      <c r="AQ5" s="144">
        <v>3</v>
      </c>
      <c r="AR5" s="144">
        <v>2</v>
      </c>
      <c r="AS5" s="144">
        <v>2</v>
      </c>
      <c r="AT5" s="144"/>
      <c r="AU5" s="144">
        <v>3</v>
      </c>
      <c r="AV5" s="144"/>
      <c r="AW5" s="144"/>
      <c r="AX5" s="144">
        <v>1</v>
      </c>
      <c r="AY5" s="144">
        <v>2</v>
      </c>
      <c r="AZ5" s="144"/>
      <c r="BA5" s="144">
        <v>2</v>
      </c>
      <c r="BB5" s="144">
        <v>3</v>
      </c>
      <c r="BC5" s="144">
        <v>1</v>
      </c>
      <c r="BD5" s="144">
        <v>5</v>
      </c>
      <c r="BE5" s="144">
        <v>1</v>
      </c>
      <c r="BF5" s="144">
        <v>4</v>
      </c>
      <c r="BG5" s="144"/>
      <c r="BH5" s="144">
        <v>2</v>
      </c>
      <c r="BI5" s="144">
        <v>3</v>
      </c>
      <c r="BJ5" s="144"/>
      <c r="BK5" s="144">
        <v>2</v>
      </c>
      <c r="BL5" s="144">
        <v>2</v>
      </c>
      <c r="BM5" s="144"/>
      <c r="BN5" s="144">
        <v>3</v>
      </c>
      <c r="BO5" s="144"/>
      <c r="BP5" s="144">
        <v>2</v>
      </c>
      <c r="BQ5" s="144"/>
      <c r="BR5" s="144">
        <v>1</v>
      </c>
      <c r="BS5" s="144"/>
      <c r="BT5" s="144">
        <v>7</v>
      </c>
      <c r="BU5" s="144">
        <v>2</v>
      </c>
      <c r="BV5" s="144">
        <v>1</v>
      </c>
      <c r="BW5" s="144"/>
      <c r="BX5" s="144"/>
      <c r="BY5" s="144">
        <v>2</v>
      </c>
      <c r="BZ5" s="144">
        <v>5</v>
      </c>
      <c r="CA5" s="144">
        <v>4</v>
      </c>
      <c r="CB5" s="144">
        <v>1</v>
      </c>
      <c r="CC5" s="144">
        <v>3</v>
      </c>
      <c r="CD5" s="144">
        <v>2</v>
      </c>
      <c r="CE5" s="144">
        <v>1</v>
      </c>
      <c r="CF5" s="144">
        <v>3</v>
      </c>
      <c r="CG5" s="144"/>
      <c r="CH5" s="144">
        <v>2</v>
      </c>
      <c r="CI5" s="144"/>
      <c r="CJ5" s="144">
        <v>3</v>
      </c>
      <c r="CK5" s="144"/>
      <c r="CL5" s="144"/>
      <c r="CM5" s="144"/>
      <c r="CN5" s="144"/>
      <c r="CO5" s="144">
        <v>2</v>
      </c>
      <c r="CP5" s="144"/>
      <c r="CQ5" s="144">
        <v>1</v>
      </c>
      <c r="CR5" s="144"/>
      <c r="CS5" s="144"/>
      <c r="CT5" s="144"/>
      <c r="CU5" s="144"/>
      <c r="CV5" s="141">
        <f aca="true" t="shared" si="1" ref="CV5:CV19">SUM(D5:CU5)</f>
        <v>89</v>
      </c>
      <c r="CW5" s="140"/>
      <c r="CX5" s="140">
        <f t="shared" si="0"/>
        <v>89</v>
      </c>
    </row>
    <row r="6" spans="1:102" ht="30">
      <c r="A6" s="150" t="s">
        <v>172</v>
      </c>
      <c r="B6" s="170" t="s">
        <v>213</v>
      </c>
      <c r="C6" s="160" t="s">
        <v>185</v>
      </c>
      <c r="D6" s="162"/>
      <c r="E6" s="144"/>
      <c r="F6" s="144">
        <v>1</v>
      </c>
      <c r="G6" s="144"/>
      <c r="H6" s="144"/>
      <c r="I6" s="144"/>
      <c r="J6" s="144"/>
      <c r="K6" s="148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>
        <v>2</v>
      </c>
      <c r="AQ6" s="144">
        <v>2</v>
      </c>
      <c r="AR6" s="144">
        <v>2</v>
      </c>
      <c r="AS6" s="144">
        <v>2</v>
      </c>
      <c r="AT6" s="144"/>
      <c r="AU6" s="144">
        <v>2</v>
      </c>
      <c r="AV6" s="144"/>
      <c r="AW6" s="144"/>
      <c r="AX6" s="144">
        <v>3</v>
      </c>
      <c r="AY6" s="144"/>
      <c r="AZ6" s="144"/>
      <c r="BA6" s="144"/>
      <c r="BB6" s="144">
        <v>2</v>
      </c>
      <c r="BC6" s="144">
        <v>1</v>
      </c>
      <c r="BD6" s="144"/>
      <c r="BE6" s="144"/>
      <c r="BF6" s="144"/>
      <c r="BG6" s="144"/>
      <c r="BH6" s="144">
        <v>1</v>
      </c>
      <c r="BI6" s="144">
        <v>2</v>
      </c>
      <c r="BJ6" s="144">
        <v>2</v>
      </c>
      <c r="BK6" s="144"/>
      <c r="BL6" s="144">
        <v>1</v>
      </c>
      <c r="BM6" s="144">
        <v>2</v>
      </c>
      <c r="BN6" s="144"/>
      <c r="BO6" s="144"/>
      <c r="BP6" s="144">
        <v>2</v>
      </c>
      <c r="BQ6" s="144">
        <v>1</v>
      </c>
      <c r="BR6" s="144"/>
      <c r="BS6" s="144">
        <v>1</v>
      </c>
      <c r="BT6" s="144">
        <v>2</v>
      </c>
      <c r="BU6" s="144">
        <v>1</v>
      </c>
      <c r="BV6" s="144">
        <v>3</v>
      </c>
      <c r="BW6" s="144"/>
      <c r="BX6" s="144"/>
      <c r="BY6" s="144">
        <v>2</v>
      </c>
      <c r="BZ6" s="144"/>
      <c r="CA6" s="144">
        <v>4</v>
      </c>
      <c r="CB6" s="144">
        <v>2</v>
      </c>
      <c r="CC6" s="144"/>
      <c r="CD6" s="144"/>
      <c r="CE6" s="144">
        <v>2</v>
      </c>
      <c r="CF6" s="144">
        <v>1</v>
      </c>
      <c r="CG6" s="144">
        <v>4</v>
      </c>
      <c r="CH6" s="144"/>
      <c r="CI6" s="144">
        <v>1</v>
      </c>
      <c r="CJ6" s="144">
        <v>2</v>
      </c>
      <c r="CK6" s="144"/>
      <c r="CL6" s="144">
        <v>2</v>
      </c>
      <c r="CM6" s="144"/>
      <c r="CN6" s="144">
        <v>3</v>
      </c>
      <c r="CO6" s="144">
        <v>2</v>
      </c>
      <c r="CP6" s="144">
        <v>2</v>
      </c>
      <c r="CQ6" s="144"/>
      <c r="CR6" s="144"/>
      <c r="CS6" s="144"/>
      <c r="CT6" s="144"/>
      <c r="CU6" s="144"/>
      <c r="CV6" s="141">
        <f t="shared" si="1"/>
        <v>62</v>
      </c>
      <c r="CW6" s="140"/>
      <c r="CX6" s="140">
        <f t="shared" si="0"/>
        <v>62</v>
      </c>
    </row>
    <row r="7" spans="1:102" ht="30">
      <c r="A7" s="150" t="s">
        <v>172</v>
      </c>
      <c r="B7" s="170" t="s">
        <v>214</v>
      </c>
      <c r="C7" s="160" t="s">
        <v>184</v>
      </c>
      <c r="D7" s="162"/>
      <c r="E7" s="144"/>
      <c r="F7" s="144">
        <v>1</v>
      </c>
      <c r="G7" s="144"/>
      <c r="H7" s="144"/>
      <c r="I7" s="144"/>
      <c r="J7" s="144"/>
      <c r="K7" s="148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>
        <v>2</v>
      </c>
      <c r="AN7" s="144"/>
      <c r="AO7" s="144"/>
      <c r="AP7" s="144">
        <v>2</v>
      </c>
      <c r="AQ7" s="144">
        <v>3</v>
      </c>
      <c r="AR7" s="144"/>
      <c r="AS7" s="144">
        <v>2</v>
      </c>
      <c r="AT7" s="144"/>
      <c r="AU7" s="144"/>
      <c r="AV7" s="144"/>
      <c r="AW7" s="144"/>
      <c r="AX7" s="144"/>
      <c r="AY7" s="144"/>
      <c r="AZ7" s="144"/>
      <c r="BA7" s="144">
        <v>2</v>
      </c>
      <c r="BB7" s="144"/>
      <c r="BC7" s="144"/>
      <c r="BD7" s="144"/>
      <c r="BE7" s="144"/>
      <c r="BF7" s="144"/>
      <c r="BG7" s="144">
        <v>3</v>
      </c>
      <c r="BH7" s="144">
        <v>1</v>
      </c>
      <c r="BI7" s="144">
        <v>1</v>
      </c>
      <c r="BJ7" s="144">
        <v>2</v>
      </c>
      <c r="BK7" s="144"/>
      <c r="BL7" s="144"/>
      <c r="BM7" s="144">
        <v>1</v>
      </c>
      <c r="BN7" s="144"/>
      <c r="BO7" s="144"/>
      <c r="BP7" s="144">
        <v>1</v>
      </c>
      <c r="BQ7" s="144"/>
      <c r="BR7" s="144">
        <v>1</v>
      </c>
      <c r="BS7" s="144"/>
      <c r="BT7" s="144">
        <v>2</v>
      </c>
      <c r="BU7" s="144"/>
      <c r="BV7" s="144"/>
      <c r="BW7" s="144">
        <v>1</v>
      </c>
      <c r="BX7" s="144"/>
      <c r="BY7" s="144">
        <v>2</v>
      </c>
      <c r="BZ7" s="144">
        <v>1</v>
      </c>
      <c r="CA7" s="144">
        <v>1</v>
      </c>
      <c r="CB7" s="144"/>
      <c r="CC7" s="144"/>
      <c r="CD7" s="144">
        <v>1</v>
      </c>
      <c r="CE7" s="144">
        <v>1</v>
      </c>
      <c r="CF7" s="144">
        <v>1</v>
      </c>
      <c r="CG7" s="144">
        <v>3</v>
      </c>
      <c r="CH7" s="144">
        <v>1</v>
      </c>
      <c r="CI7" s="144">
        <v>1</v>
      </c>
      <c r="CJ7" s="144"/>
      <c r="CK7" s="144"/>
      <c r="CL7" s="144">
        <v>3</v>
      </c>
      <c r="CM7" s="144"/>
      <c r="CN7" s="144">
        <v>1</v>
      </c>
      <c r="CO7" s="144">
        <v>2</v>
      </c>
      <c r="CP7" s="144">
        <v>3</v>
      </c>
      <c r="CQ7" s="144"/>
      <c r="CR7" s="144"/>
      <c r="CS7" s="144"/>
      <c r="CT7" s="144"/>
      <c r="CU7" s="144"/>
      <c r="CV7" s="141">
        <f t="shared" si="1"/>
        <v>46</v>
      </c>
      <c r="CW7" s="140"/>
      <c r="CX7" s="140">
        <f t="shared" si="0"/>
        <v>46</v>
      </c>
    </row>
    <row r="8" spans="1:102" s="175" customFormat="1" ht="36.75" customHeight="1">
      <c r="A8" s="171" t="s">
        <v>172</v>
      </c>
      <c r="B8" s="172" t="s">
        <v>198</v>
      </c>
      <c r="C8" s="173" t="s">
        <v>183</v>
      </c>
      <c r="D8" s="162"/>
      <c r="E8" s="144"/>
      <c r="F8" s="144">
        <v>2</v>
      </c>
      <c r="G8" s="144"/>
      <c r="H8" s="144"/>
      <c r="I8" s="144"/>
      <c r="J8" s="144"/>
      <c r="K8" s="148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>
        <v>1</v>
      </c>
      <c r="AN8" s="144"/>
      <c r="AO8" s="144">
        <v>1</v>
      </c>
      <c r="AP8" s="144">
        <v>2</v>
      </c>
      <c r="AQ8" s="144"/>
      <c r="AR8" s="144"/>
      <c r="AS8" s="144">
        <v>3</v>
      </c>
      <c r="AT8" s="144"/>
      <c r="AU8" s="144"/>
      <c r="AV8" s="144"/>
      <c r="AW8" s="144"/>
      <c r="AX8" s="144"/>
      <c r="AY8" s="144">
        <v>2</v>
      </c>
      <c r="AZ8" s="144"/>
      <c r="BA8" s="144"/>
      <c r="BB8" s="144"/>
      <c r="BC8" s="144">
        <v>2</v>
      </c>
      <c r="BD8" s="144"/>
      <c r="BE8" s="144"/>
      <c r="BF8" s="144">
        <v>2</v>
      </c>
      <c r="BG8" s="144"/>
      <c r="BH8" s="144">
        <v>1</v>
      </c>
      <c r="BI8" s="144">
        <v>1</v>
      </c>
      <c r="BJ8" s="144">
        <v>1</v>
      </c>
      <c r="BK8" s="144"/>
      <c r="BL8" s="144"/>
      <c r="BM8" s="144">
        <v>1</v>
      </c>
      <c r="BN8" s="144"/>
      <c r="BO8" s="144"/>
      <c r="BP8" s="144">
        <v>1</v>
      </c>
      <c r="BQ8" s="144">
        <v>1</v>
      </c>
      <c r="BR8" s="144">
        <v>1</v>
      </c>
      <c r="BS8" s="144">
        <v>1</v>
      </c>
      <c r="BT8" s="144"/>
      <c r="BU8" s="144"/>
      <c r="BV8" s="144">
        <v>2</v>
      </c>
      <c r="BW8" s="144">
        <v>1</v>
      </c>
      <c r="BX8" s="144"/>
      <c r="BY8" s="144">
        <v>1</v>
      </c>
      <c r="BZ8" s="144">
        <v>1</v>
      </c>
      <c r="CA8" s="144">
        <v>3</v>
      </c>
      <c r="CB8" s="144">
        <v>1</v>
      </c>
      <c r="CC8" s="144"/>
      <c r="CD8" s="144">
        <v>1</v>
      </c>
      <c r="CE8" s="144"/>
      <c r="CF8" s="144">
        <v>1</v>
      </c>
      <c r="CG8" s="144"/>
      <c r="CH8" s="144"/>
      <c r="CI8" s="144">
        <v>1</v>
      </c>
      <c r="CJ8" s="144"/>
      <c r="CK8" s="144">
        <v>3</v>
      </c>
      <c r="CL8" s="144">
        <v>2</v>
      </c>
      <c r="CM8" s="144"/>
      <c r="CN8" s="144"/>
      <c r="CO8" s="144">
        <v>3</v>
      </c>
      <c r="CP8" s="144">
        <v>3</v>
      </c>
      <c r="CQ8" s="144">
        <v>2</v>
      </c>
      <c r="CR8" s="144"/>
      <c r="CS8" s="144"/>
      <c r="CT8" s="144"/>
      <c r="CU8" s="144"/>
      <c r="CV8" s="141">
        <f t="shared" si="1"/>
        <v>48</v>
      </c>
      <c r="CW8" s="174"/>
      <c r="CX8" s="174">
        <f t="shared" si="0"/>
        <v>48</v>
      </c>
    </row>
    <row r="9" spans="1:102" ht="31.5" customHeight="1">
      <c r="A9" s="150" t="s">
        <v>172</v>
      </c>
      <c r="B9" s="170" t="s">
        <v>205</v>
      </c>
      <c r="C9" s="160" t="s">
        <v>178</v>
      </c>
      <c r="D9" s="162"/>
      <c r="E9" s="144"/>
      <c r="F9" s="144">
        <v>1</v>
      </c>
      <c r="G9" s="144"/>
      <c r="H9" s="144"/>
      <c r="I9" s="144"/>
      <c r="J9" s="144"/>
      <c r="K9" s="148"/>
      <c r="L9" s="144"/>
      <c r="M9" s="144"/>
      <c r="N9" s="144"/>
      <c r="O9" s="144"/>
      <c r="P9" s="144"/>
      <c r="Q9" s="144"/>
      <c r="R9" s="144"/>
      <c r="S9" s="144"/>
      <c r="T9" s="144">
        <v>3</v>
      </c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>
        <v>1</v>
      </c>
      <c r="AP9" s="144"/>
      <c r="AQ9" s="144"/>
      <c r="AR9" s="144">
        <v>2</v>
      </c>
      <c r="AS9" s="144"/>
      <c r="AT9" s="144"/>
      <c r="AU9" s="144"/>
      <c r="AV9" s="144"/>
      <c r="AW9" s="144"/>
      <c r="AX9" s="144"/>
      <c r="AY9" s="144">
        <v>2</v>
      </c>
      <c r="AZ9" s="144">
        <v>2</v>
      </c>
      <c r="BA9" s="144"/>
      <c r="BB9" s="144"/>
      <c r="BC9" s="144">
        <v>2</v>
      </c>
      <c r="BD9" s="144"/>
      <c r="BE9" s="144">
        <v>2</v>
      </c>
      <c r="BF9" s="144"/>
      <c r="BG9" s="144">
        <v>3</v>
      </c>
      <c r="BH9" s="144"/>
      <c r="BI9" s="144">
        <v>2</v>
      </c>
      <c r="BJ9" s="144"/>
      <c r="BK9" s="144"/>
      <c r="BL9" s="144"/>
      <c r="BM9" s="144"/>
      <c r="BN9" s="144">
        <v>2</v>
      </c>
      <c r="BO9" s="144">
        <v>1</v>
      </c>
      <c r="BP9" s="144"/>
      <c r="BQ9" s="144"/>
      <c r="BR9" s="144">
        <v>1</v>
      </c>
      <c r="BS9" s="144"/>
      <c r="BT9" s="144"/>
      <c r="BU9" s="144"/>
      <c r="BV9" s="144">
        <v>1</v>
      </c>
      <c r="BW9" s="144">
        <v>8</v>
      </c>
      <c r="BX9" s="144"/>
      <c r="BY9" s="144"/>
      <c r="BZ9" s="144"/>
      <c r="CA9" s="144"/>
      <c r="CB9" s="144">
        <v>1</v>
      </c>
      <c r="CC9" s="144"/>
      <c r="CD9" s="144"/>
      <c r="CE9" s="144"/>
      <c r="CF9" s="144">
        <v>4</v>
      </c>
      <c r="CG9" s="144"/>
      <c r="CH9" s="144">
        <v>1</v>
      </c>
      <c r="CI9" s="144"/>
      <c r="CJ9" s="144">
        <v>3</v>
      </c>
      <c r="CK9" s="144">
        <v>7</v>
      </c>
      <c r="CL9" s="144">
        <v>2</v>
      </c>
      <c r="CM9" s="144">
        <v>5</v>
      </c>
      <c r="CN9" s="144"/>
      <c r="CO9" s="144"/>
      <c r="CP9" s="144"/>
      <c r="CQ9" s="144">
        <v>3</v>
      </c>
      <c r="CR9" s="144"/>
      <c r="CS9" s="144"/>
      <c r="CT9" s="144"/>
      <c r="CU9" s="144"/>
      <c r="CV9" s="141">
        <f t="shared" si="1"/>
        <v>59</v>
      </c>
      <c r="CW9" s="140"/>
      <c r="CX9" s="140">
        <f t="shared" si="0"/>
        <v>59</v>
      </c>
    </row>
    <row r="10" spans="1:102" ht="25.5">
      <c r="A10" s="150" t="s">
        <v>172</v>
      </c>
      <c r="B10" s="168" t="s">
        <v>201</v>
      </c>
      <c r="C10" s="163" t="s">
        <v>182</v>
      </c>
      <c r="D10" s="162"/>
      <c r="E10" s="144"/>
      <c r="F10" s="144">
        <v>1</v>
      </c>
      <c r="G10" s="144"/>
      <c r="H10" s="144"/>
      <c r="I10" s="144"/>
      <c r="J10" s="144"/>
      <c r="K10" s="148">
        <v>2</v>
      </c>
      <c r="L10" s="144"/>
      <c r="M10" s="144">
        <v>2</v>
      </c>
      <c r="N10" s="144">
        <v>2</v>
      </c>
      <c r="O10" s="144">
        <v>3</v>
      </c>
      <c r="P10" s="144"/>
      <c r="Q10" s="144"/>
      <c r="R10" s="144">
        <v>4</v>
      </c>
      <c r="S10" s="144"/>
      <c r="T10" s="144"/>
      <c r="U10" s="144"/>
      <c r="V10" s="144"/>
      <c r="W10" s="144">
        <v>8</v>
      </c>
      <c r="X10" s="144">
        <v>2</v>
      </c>
      <c r="Y10" s="144"/>
      <c r="Z10" s="144"/>
      <c r="AA10" s="144"/>
      <c r="AB10" s="144"/>
      <c r="AC10" s="144"/>
      <c r="AD10" s="144"/>
      <c r="AE10" s="144">
        <v>2</v>
      </c>
      <c r="AF10" s="144"/>
      <c r="AG10" s="144"/>
      <c r="AH10" s="144">
        <v>1</v>
      </c>
      <c r="AI10" s="144">
        <v>1</v>
      </c>
      <c r="AJ10" s="144">
        <v>3</v>
      </c>
      <c r="AK10" s="144"/>
      <c r="AL10" s="144"/>
      <c r="AM10" s="144">
        <v>4</v>
      </c>
      <c r="AN10" s="144"/>
      <c r="AO10" s="144"/>
      <c r="AP10" s="144">
        <v>1</v>
      </c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>
        <v>2</v>
      </c>
      <c r="CS10" s="144"/>
      <c r="CT10" s="144"/>
      <c r="CU10" s="144"/>
      <c r="CV10" s="141">
        <f t="shared" si="1"/>
        <v>38</v>
      </c>
      <c r="CW10" s="140"/>
      <c r="CX10" s="140">
        <f t="shared" si="0"/>
        <v>38</v>
      </c>
    </row>
    <row r="11" spans="1:102" ht="38.25">
      <c r="A11" s="150" t="s">
        <v>172</v>
      </c>
      <c r="B11" s="170" t="s">
        <v>203</v>
      </c>
      <c r="C11" s="161" t="s">
        <v>181</v>
      </c>
      <c r="D11" s="144"/>
      <c r="E11" s="144"/>
      <c r="F11" s="144"/>
      <c r="G11" s="144"/>
      <c r="H11" s="144"/>
      <c r="I11" s="144"/>
      <c r="J11" s="144"/>
      <c r="K11" s="148"/>
      <c r="L11" s="144"/>
      <c r="M11" s="144">
        <v>2</v>
      </c>
      <c r="N11" s="144">
        <v>1</v>
      </c>
      <c r="O11" s="144">
        <v>2</v>
      </c>
      <c r="P11" s="144">
        <v>1</v>
      </c>
      <c r="Q11" s="144"/>
      <c r="R11" s="144">
        <v>1</v>
      </c>
      <c r="S11" s="144">
        <v>1</v>
      </c>
      <c r="T11" s="144">
        <v>2</v>
      </c>
      <c r="U11" s="144">
        <v>1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>
        <v>2</v>
      </c>
      <c r="AF11" s="144"/>
      <c r="AG11" s="144"/>
      <c r="AH11" s="144"/>
      <c r="AI11" s="144">
        <v>1</v>
      </c>
      <c r="AJ11" s="144">
        <v>3</v>
      </c>
      <c r="AK11" s="144"/>
      <c r="AL11" s="144"/>
      <c r="AM11" s="144">
        <v>3</v>
      </c>
      <c r="AN11" s="144">
        <v>1</v>
      </c>
      <c r="AO11" s="144">
        <v>1</v>
      </c>
      <c r="AP11" s="144">
        <v>1</v>
      </c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1">
        <f t="shared" si="1"/>
        <v>23</v>
      </c>
      <c r="CW11" s="140"/>
      <c r="CX11" s="140">
        <f t="shared" si="0"/>
        <v>23</v>
      </c>
    </row>
    <row r="12" spans="1:102" s="175" customFormat="1" ht="25.5">
      <c r="A12" s="171" t="s">
        <v>172</v>
      </c>
      <c r="B12" s="172" t="s">
        <v>195</v>
      </c>
      <c r="C12" s="176" t="s">
        <v>180</v>
      </c>
      <c r="D12" s="145"/>
      <c r="E12" s="144">
        <v>1</v>
      </c>
      <c r="F12" s="144"/>
      <c r="G12" s="144"/>
      <c r="H12" s="144"/>
      <c r="I12" s="144"/>
      <c r="J12" s="144"/>
      <c r="K12" s="148"/>
      <c r="L12" s="144"/>
      <c r="M12" s="144"/>
      <c r="N12" s="144"/>
      <c r="O12" s="144"/>
      <c r="P12" s="144"/>
      <c r="Q12" s="144"/>
      <c r="R12" s="144"/>
      <c r="S12" s="144">
        <v>1</v>
      </c>
      <c r="T12" s="144"/>
      <c r="U12" s="144"/>
      <c r="V12" s="144"/>
      <c r="W12" s="144"/>
      <c r="X12" s="144"/>
      <c r="Y12" s="144"/>
      <c r="Z12" s="144"/>
      <c r="AA12" s="144">
        <v>1</v>
      </c>
      <c r="AB12" s="144"/>
      <c r="AC12" s="144"/>
      <c r="AD12" s="144">
        <v>2</v>
      </c>
      <c r="AE12" s="144"/>
      <c r="AF12" s="144"/>
      <c r="AG12" s="144"/>
      <c r="AH12" s="144"/>
      <c r="AI12" s="144"/>
      <c r="AJ12" s="144"/>
      <c r="AK12" s="144"/>
      <c r="AL12" s="144"/>
      <c r="AM12" s="144">
        <v>1</v>
      </c>
      <c r="AN12" s="144">
        <v>2</v>
      </c>
      <c r="AO12" s="144">
        <v>1</v>
      </c>
      <c r="AP12" s="144">
        <v>2</v>
      </c>
      <c r="AQ12" s="144">
        <v>2</v>
      </c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1">
        <f t="shared" si="1"/>
        <v>13</v>
      </c>
      <c r="CW12" s="174"/>
      <c r="CX12" s="174">
        <f t="shared" si="0"/>
        <v>13</v>
      </c>
    </row>
    <row r="13" spans="1:102" ht="25.5">
      <c r="A13" s="150" t="s">
        <v>172</v>
      </c>
      <c r="B13" s="169" t="s">
        <v>196</v>
      </c>
      <c r="C13" s="159" t="s">
        <v>179</v>
      </c>
      <c r="D13" s="145"/>
      <c r="E13" s="144">
        <v>1</v>
      </c>
      <c r="F13" s="144">
        <v>1</v>
      </c>
      <c r="G13" s="144"/>
      <c r="H13" s="144"/>
      <c r="I13" s="144"/>
      <c r="J13" s="144"/>
      <c r="K13" s="148">
        <v>2</v>
      </c>
      <c r="L13" s="144"/>
      <c r="M13" s="144"/>
      <c r="N13" s="144">
        <v>3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>
        <v>1</v>
      </c>
      <c r="Y13" s="144"/>
      <c r="Z13" s="144"/>
      <c r="AA13" s="144"/>
      <c r="AB13" s="144"/>
      <c r="AC13" s="144"/>
      <c r="AD13" s="144">
        <v>1</v>
      </c>
      <c r="AE13" s="144"/>
      <c r="AF13" s="144"/>
      <c r="AG13" s="144">
        <v>1</v>
      </c>
      <c r="AH13" s="144"/>
      <c r="AI13" s="144"/>
      <c r="AJ13" s="144"/>
      <c r="AK13" s="144"/>
      <c r="AL13" s="144"/>
      <c r="AM13" s="144">
        <v>2</v>
      </c>
      <c r="AN13" s="144">
        <v>1</v>
      </c>
      <c r="AO13" s="144"/>
      <c r="AP13" s="144"/>
      <c r="AQ13" s="144">
        <v>2</v>
      </c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1">
        <f t="shared" si="1"/>
        <v>15</v>
      </c>
      <c r="CW13" s="140"/>
      <c r="CX13" s="140">
        <f t="shared" si="0"/>
        <v>15</v>
      </c>
    </row>
    <row r="14" spans="1:102" ht="24" customHeight="1">
      <c r="A14" s="150" t="s">
        <v>172</v>
      </c>
      <c r="B14" s="167" t="s">
        <v>204</v>
      </c>
      <c r="C14" s="159" t="s">
        <v>178</v>
      </c>
      <c r="D14" s="144"/>
      <c r="E14" s="144"/>
      <c r="F14" s="144"/>
      <c r="G14" s="144"/>
      <c r="H14" s="144"/>
      <c r="I14" s="144"/>
      <c r="J14" s="144"/>
      <c r="K14" s="148"/>
      <c r="L14" s="144"/>
      <c r="M14" s="144"/>
      <c r="N14" s="144">
        <v>4</v>
      </c>
      <c r="O14" s="144">
        <v>2</v>
      </c>
      <c r="P14" s="144">
        <v>2</v>
      </c>
      <c r="Q14" s="144"/>
      <c r="R14" s="144"/>
      <c r="S14" s="144"/>
      <c r="T14" s="144">
        <v>1</v>
      </c>
      <c r="U14" s="144">
        <v>1</v>
      </c>
      <c r="V14" s="144"/>
      <c r="W14" s="144"/>
      <c r="X14" s="144"/>
      <c r="Y14" s="144"/>
      <c r="Z14" s="144"/>
      <c r="AA14" s="144"/>
      <c r="AB14" s="144">
        <v>1</v>
      </c>
      <c r="AC14" s="144"/>
      <c r="AD14" s="144"/>
      <c r="AE14" s="144"/>
      <c r="AF14" s="144"/>
      <c r="AG14" s="144"/>
      <c r="AH14" s="144">
        <v>1</v>
      </c>
      <c r="AI14" s="144"/>
      <c r="AJ14" s="144"/>
      <c r="AK14" s="144"/>
      <c r="AL14" s="144"/>
      <c r="AM14" s="144">
        <v>1</v>
      </c>
      <c r="AN14" s="144">
        <v>1</v>
      </c>
      <c r="AO14" s="144"/>
      <c r="AP14" s="144"/>
      <c r="AQ14" s="144">
        <v>1</v>
      </c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1">
        <f t="shared" si="1"/>
        <v>15</v>
      </c>
      <c r="CW14" s="140"/>
      <c r="CX14" s="140">
        <f t="shared" si="0"/>
        <v>15</v>
      </c>
    </row>
    <row r="15" spans="1:102" ht="15">
      <c r="A15" s="150" t="s">
        <v>172</v>
      </c>
      <c r="B15" s="170" t="s">
        <v>215</v>
      </c>
      <c r="C15" s="159" t="s">
        <v>177</v>
      </c>
      <c r="D15" s="144"/>
      <c r="E15" s="144"/>
      <c r="F15" s="144"/>
      <c r="G15" s="144"/>
      <c r="H15" s="144"/>
      <c r="I15" s="144"/>
      <c r="J15" s="144">
        <v>1</v>
      </c>
      <c r="K15" s="148"/>
      <c r="L15" s="144"/>
      <c r="M15" s="144"/>
      <c r="N15" s="144"/>
      <c r="O15" s="144">
        <v>1</v>
      </c>
      <c r="P15" s="144"/>
      <c r="Q15" s="144"/>
      <c r="R15" s="144"/>
      <c r="S15" s="144"/>
      <c r="T15" s="144"/>
      <c r="U15" s="144">
        <v>1</v>
      </c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>
        <v>1</v>
      </c>
      <c r="AH15" s="144">
        <v>1</v>
      </c>
      <c r="AI15" s="144"/>
      <c r="AJ15" s="144">
        <v>1</v>
      </c>
      <c r="AK15" s="144"/>
      <c r="AL15" s="144"/>
      <c r="AM15" s="144">
        <v>1</v>
      </c>
      <c r="AN15" s="144">
        <v>1</v>
      </c>
      <c r="AO15" s="144">
        <v>1</v>
      </c>
      <c r="AP15" s="144">
        <v>1</v>
      </c>
      <c r="AQ15" s="144">
        <v>2</v>
      </c>
      <c r="AR15" s="144"/>
      <c r="AS15" s="144"/>
      <c r="AT15" s="144">
        <v>1</v>
      </c>
      <c r="AU15" s="144"/>
      <c r="AV15" s="144"/>
      <c r="AW15" s="144"/>
      <c r="AX15" s="144"/>
      <c r="AY15" s="144">
        <v>1</v>
      </c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>
        <v>1</v>
      </c>
      <c r="CA15" s="144"/>
      <c r="CB15" s="144">
        <v>1</v>
      </c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1">
        <f t="shared" si="1"/>
        <v>16</v>
      </c>
      <c r="CW15" s="140"/>
      <c r="CX15" s="140">
        <f t="shared" si="0"/>
        <v>16</v>
      </c>
    </row>
    <row r="16" spans="1:102" ht="60">
      <c r="A16" s="150" t="s">
        <v>172</v>
      </c>
      <c r="B16" s="170" t="s">
        <v>216</v>
      </c>
      <c r="C16" s="159" t="s">
        <v>176</v>
      </c>
      <c r="D16" s="144"/>
      <c r="E16" s="144"/>
      <c r="F16" s="144">
        <v>3</v>
      </c>
      <c r="G16" s="144"/>
      <c r="H16" s="144"/>
      <c r="I16" s="144"/>
      <c r="J16" s="144">
        <v>1</v>
      </c>
      <c r="K16" s="148"/>
      <c r="L16" s="144"/>
      <c r="M16" s="144"/>
      <c r="N16" s="144"/>
      <c r="O16" s="144"/>
      <c r="P16" s="144"/>
      <c r="Q16" s="144"/>
      <c r="R16" s="144"/>
      <c r="S16" s="144">
        <v>1</v>
      </c>
      <c r="T16" s="144"/>
      <c r="U16" s="144"/>
      <c r="V16" s="144"/>
      <c r="W16" s="144"/>
      <c r="X16" s="144">
        <v>1</v>
      </c>
      <c r="Y16" s="144">
        <v>1</v>
      </c>
      <c r="Z16" s="144"/>
      <c r="AA16" s="144"/>
      <c r="AB16" s="144"/>
      <c r="AC16" s="144"/>
      <c r="AD16" s="144">
        <v>1</v>
      </c>
      <c r="AE16" s="144">
        <v>3</v>
      </c>
      <c r="AF16" s="144"/>
      <c r="AG16" s="144"/>
      <c r="AH16" s="144"/>
      <c r="AI16" s="144">
        <v>1</v>
      </c>
      <c r="AJ16" s="144">
        <v>1</v>
      </c>
      <c r="AK16" s="144">
        <v>1</v>
      </c>
      <c r="AL16" s="144"/>
      <c r="AM16" s="144">
        <v>1</v>
      </c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>
        <v>7</v>
      </c>
      <c r="CS16" s="144"/>
      <c r="CT16" s="144"/>
      <c r="CU16" s="144"/>
      <c r="CV16" s="141">
        <f t="shared" si="1"/>
        <v>22</v>
      </c>
      <c r="CW16" s="140"/>
      <c r="CX16" s="140">
        <f t="shared" si="0"/>
        <v>22</v>
      </c>
    </row>
    <row r="17" spans="1:102" ht="25.5">
      <c r="A17" s="150" t="s">
        <v>172</v>
      </c>
      <c r="B17" s="169" t="s">
        <v>199</v>
      </c>
      <c r="C17" s="159" t="s">
        <v>175</v>
      </c>
      <c r="D17" s="144">
        <v>1</v>
      </c>
      <c r="E17" s="144"/>
      <c r="F17" s="144"/>
      <c r="G17" s="144"/>
      <c r="H17" s="144"/>
      <c r="I17" s="144">
        <v>2</v>
      </c>
      <c r="J17" s="144"/>
      <c r="K17" s="148"/>
      <c r="L17" s="144"/>
      <c r="M17" s="144">
        <v>1</v>
      </c>
      <c r="N17" s="144">
        <v>1</v>
      </c>
      <c r="O17" s="144"/>
      <c r="P17" s="144">
        <v>1</v>
      </c>
      <c r="Q17" s="144">
        <v>1</v>
      </c>
      <c r="R17" s="144">
        <v>1</v>
      </c>
      <c r="S17" s="144"/>
      <c r="T17" s="144"/>
      <c r="U17" s="144">
        <v>1</v>
      </c>
      <c r="V17" s="144">
        <v>2</v>
      </c>
      <c r="W17" s="144">
        <v>2</v>
      </c>
      <c r="X17" s="144">
        <v>2</v>
      </c>
      <c r="Y17" s="144"/>
      <c r="Z17" s="144">
        <v>2</v>
      </c>
      <c r="AA17" s="144"/>
      <c r="AB17" s="144"/>
      <c r="AC17" s="144"/>
      <c r="AD17" s="144">
        <v>1</v>
      </c>
      <c r="AE17" s="144"/>
      <c r="AF17" s="144"/>
      <c r="AG17" s="144"/>
      <c r="AH17" s="144"/>
      <c r="AI17" s="144">
        <v>1</v>
      </c>
      <c r="AJ17" s="144">
        <v>1</v>
      </c>
      <c r="AK17" s="144"/>
      <c r="AL17" s="144"/>
      <c r="AM17" s="144">
        <v>1</v>
      </c>
      <c r="AN17" s="144">
        <v>1</v>
      </c>
      <c r="AO17" s="144">
        <v>1</v>
      </c>
      <c r="AP17" s="144">
        <v>1</v>
      </c>
      <c r="AQ17" s="144">
        <v>1</v>
      </c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1">
        <f t="shared" si="1"/>
        <v>25</v>
      </c>
      <c r="CW17" s="140"/>
      <c r="CX17" s="140">
        <f t="shared" si="0"/>
        <v>25</v>
      </c>
    </row>
    <row r="18" spans="1:102" ht="25.5">
      <c r="A18" s="150" t="s">
        <v>172</v>
      </c>
      <c r="B18" s="169" t="s">
        <v>197</v>
      </c>
      <c r="C18" s="159" t="s">
        <v>174</v>
      </c>
      <c r="D18" s="144"/>
      <c r="E18" s="144"/>
      <c r="F18" s="144">
        <v>1</v>
      </c>
      <c r="G18" s="144"/>
      <c r="H18" s="144"/>
      <c r="I18" s="144"/>
      <c r="J18" s="144">
        <v>1</v>
      </c>
      <c r="K18" s="148">
        <v>1</v>
      </c>
      <c r="L18" s="144"/>
      <c r="M18" s="144">
        <v>1</v>
      </c>
      <c r="N18" s="144"/>
      <c r="O18" s="144"/>
      <c r="P18" s="144">
        <v>1</v>
      </c>
      <c r="Q18" s="144"/>
      <c r="R18" s="144"/>
      <c r="S18" s="144"/>
      <c r="T18" s="144">
        <v>1</v>
      </c>
      <c r="U18" s="144">
        <v>1</v>
      </c>
      <c r="V18" s="144"/>
      <c r="W18" s="144"/>
      <c r="X18" s="144"/>
      <c r="Y18" s="144"/>
      <c r="Z18" s="144"/>
      <c r="AA18" s="144"/>
      <c r="AB18" s="144"/>
      <c r="AC18" s="144"/>
      <c r="AD18" s="144">
        <v>1</v>
      </c>
      <c r="AE18" s="144"/>
      <c r="AF18" s="144"/>
      <c r="AG18" s="144">
        <v>1</v>
      </c>
      <c r="AH18" s="144"/>
      <c r="AI18" s="144">
        <v>2</v>
      </c>
      <c r="AJ18" s="144"/>
      <c r="AK18" s="144"/>
      <c r="AL18" s="144"/>
      <c r="AM18" s="144"/>
      <c r="AN18" s="144"/>
      <c r="AO18" s="144"/>
      <c r="AP18" s="144"/>
      <c r="AQ18" s="144">
        <v>1</v>
      </c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>
        <v>1</v>
      </c>
      <c r="CS18" s="144"/>
      <c r="CT18" s="144"/>
      <c r="CU18" s="144"/>
      <c r="CV18" s="141">
        <f t="shared" si="1"/>
        <v>13</v>
      </c>
      <c r="CW18" s="140"/>
      <c r="CX18" s="140">
        <f t="shared" si="0"/>
        <v>13</v>
      </c>
    </row>
    <row r="19" spans="1:102" ht="25.5">
      <c r="A19" s="150" t="s">
        <v>172</v>
      </c>
      <c r="B19" s="169" t="s">
        <v>200</v>
      </c>
      <c r="C19" s="159" t="s">
        <v>173</v>
      </c>
      <c r="D19" s="144"/>
      <c r="E19" s="144"/>
      <c r="F19" s="144">
        <v>2</v>
      </c>
      <c r="G19" s="144"/>
      <c r="H19" s="144"/>
      <c r="I19" s="144"/>
      <c r="J19" s="144">
        <v>1</v>
      </c>
      <c r="K19" s="148"/>
      <c r="L19" s="144"/>
      <c r="M19" s="144">
        <v>1</v>
      </c>
      <c r="N19" s="144"/>
      <c r="O19" s="144"/>
      <c r="P19" s="144"/>
      <c r="Q19" s="144"/>
      <c r="R19" s="144">
        <v>1</v>
      </c>
      <c r="S19" s="144"/>
      <c r="T19" s="144"/>
      <c r="U19" s="144"/>
      <c r="V19" s="144"/>
      <c r="W19" s="144"/>
      <c r="X19" s="144"/>
      <c r="Y19" s="144">
        <v>1</v>
      </c>
      <c r="Z19" s="144"/>
      <c r="AA19" s="144"/>
      <c r="AB19" s="144"/>
      <c r="AC19" s="144"/>
      <c r="AD19" s="144">
        <v>1</v>
      </c>
      <c r="AE19" s="144"/>
      <c r="AF19" s="144"/>
      <c r="AG19" s="144">
        <v>1</v>
      </c>
      <c r="AH19" s="144"/>
      <c r="AI19" s="144">
        <v>1</v>
      </c>
      <c r="AJ19" s="144"/>
      <c r="AK19" s="144"/>
      <c r="AL19" s="144"/>
      <c r="AM19" s="144">
        <v>1</v>
      </c>
      <c r="AN19" s="144"/>
      <c r="AO19" s="144"/>
      <c r="AP19" s="144"/>
      <c r="AQ19" s="144">
        <v>2</v>
      </c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1">
        <f t="shared" si="1"/>
        <v>12</v>
      </c>
      <c r="CW19" s="140"/>
      <c r="CX19" s="140">
        <f t="shared" si="0"/>
        <v>12</v>
      </c>
    </row>
    <row r="20" spans="1:102" s="154" customFormat="1" ht="15">
      <c r="A20" s="158" t="s">
        <v>172</v>
      </c>
      <c r="B20" s="158"/>
      <c r="C20" s="157" t="s">
        <v>171</v>
      </c>
      <c r="D20" s="155">
        <f aca="true" t="shared" si="2" ref="D20:AI20">SUM(D4:D19)</f>
        <v>1</v>
      </c>
      <c r="E20" s="155">
        <f t="shared" si="2"/>
        <v>2</v>
      </c>
      <c r="F20" s="155">
        <f t="shared" si="2"/>
        <v>14</v>
      </c>
      <c r="G20" s="155">
        <f t="shared" si="2"/>
        <v>0</v>
      </c>
      <c r="H20" s="155">
        <f t="shared" si="2"/>
        <v>0</v>
      </c>
      <c r="I20" s="155">
        <f t="shared" si="2"/>
        <v>2</v>
      </c>
      <c r="J20" s="155">
        <f t="shared" si="2"/>
        <v>4</v>
      </c>
      <c r="K20" s="155">
        <f t="shared" si="2"/>
        <v>5</v>
      </c>
      <c r="L20" s="155">
        <f t="shared" si="2"/>
        <v>0</v>
      </c>
      <c r="M20" s="155">
        <f t="shared" si="2"/>
        <v>7</v>
      </c>
      <c r="N20" s="155">
        <f t="shared" si="2"/>
        <v>11</v>
      </c>
      <c r="O20" s="155">
        <f t="shared" si="2"/>
        <v>8</v>
      </c>
      <c r="P20" s="155">
        <f t="shared" si="2"/>
        <v>5</v>
      </c>
      <c r="Q20" s="155">
        <f t="shared" si="2"/>
        <v>1</v>
      </c>
      <c r="R20" s="155">
        <f t="shared" si="2"/>
        <v>7</v>
      </c>
      <c r="S20" s="155">
        <f t="shared" si="2"/>
        <v>3</v>
      </c>
      <c r="T20" s="155">
        <f t="shared" si="2"/>
        <v>7</v>
      </c>
      <c r="U20" s="155">
        <f t="shared" si="2"/>
        <v>5</v>
      </c>
      <c r="V20" s="155">
        <f t="shared" si="2"/>
        <v>2</v>
      </c>
      <c r="W20" s="155">
        <f t="shared" si="2"/>
        <v>10</v>
      </c>
      <c r="X20" s="155">
        <f t="shared" si="2"/>
        <v>6</v>
      </c>
      <c r="Y20" s="155">
        <f t="shared" si="2"/>
        <v>2</v>
      </c>
      <c r="Z20" s="155">
        <f t="shared" si="2"/>
        <v>2</v>
      </c>
      <c r="AA20" s="155">
        <f t="shared" si="2"/>
        <v>1</v>
      </c>
      <c r="AB20" s="155">
        <f t="shared" si="2"/>
        <v>1</v>
      </c>
      <c r="AC20" s="155">
        <f t="shared" si="2"/>
        <v>0</v>
      </c>
      <c r="AD20" s="155">
        <f t="shared" si="2"/>
        <v>7</v>
      </c>
      <c r="AE20" s="155">
        <f t="shared" si="2"/>
        <v>7</v>
      </c>
      <c r="AF20" s="155">
        <f t="shared" si="2"/>
        <v>0</v>
      </c>
      <c r="AG20" s="155">
        <f t="shared" si="2"/>
        <v>4</v>
      </c>
      <c r="AH20" s="155">
        <f t="shared" si="2"/>
        <v>3</v>
      </c>
      <c r="AI20" s="155">
        <f t="shared" si="2"/>
        <v>7</v>
      </c>
      <c r="AJ20" s="155">
        <f aca="true" t="shared" si="3" ref="AJ20:BO20">SUM(AJ4:AJ19)</f>
        <v>9</v>
      </c>
      <c r="AK20" s="155">
        <f t="shared" si="3"/>
        <v>1</v>
      </c>
      <c r="AL20" s="155">
        <f t="shared" si="3"/>
        <v>0</v>
      </c>
      <c r="AM20" s="155">
        <f t="shared" si="3"/>
        <v>18</v>
      </c>
      <c r="AN20" s="155">
        <f t="shared" si="3"/>
        <v>7</v>
      </c>
      <c r="AO20" s="155">
        <f t="shared" si="3"/>
        <v>8</v>
      </c>
      <c r="AP20" s="155">
        <f t="shared" si="3"/>
        <v>17</v>
      </c>
      <c r="AQ20" s="155">
        <f t="shared" si="3"/>
        <v>21</v>
      </c>
      <c r="AR20" s="155">
        <f t="shared" si="3"/>
        <v>9</v>
      </c>
      <c r="AS20" s="155">
        <f t="shared" si="3"/>
        <v>11</v>
      </c>
      <c r="AT20" s="155">
        <f t="shared" si="3"/>
        <v>2</v>
      </c>
      <c r="AU20" s="155">
        <f t="shared" si="3"/>
        <v>5</v>
      </c>
      <c r="AV20" s="155">
        <f t="shared" si="3"/>
        <v>0</v>
      </c>
      <c r="AW20" s="155">
        <f t="shared" si="3"/>
        <v>0</v>
      </c>
      <c r="AX20" s="155">
        <f t="shared" si="3"/>
        <v>6</v>
      </c>
      <c r="AY20" s="155">
        <f t="shared" si="3"/>
        <v>10</v>
      </c>
      <c r="AZ20" s="155">
        <f t="shared" si="3"/>
        <v>2</v>
      </c>
      <c r="BA20" s="155">
        <f t="shared" si="3"/>
        <v>4</v>
      </c>
      <c r="BB20" s="155">
        <f t="shared" si="3"/>
        <v>8</v>
      </c>
      <c r="BC20" s="155">
        <f t="shared" si="3"/>
        <v>8</v>
      </c>
      <c r="BD20" s="155">
        <f t="shared" si="3"/>
        <v>9</v>
      </c>
      <c r="BE20" s="155">
        <f t="shared" si="3"/>
        <v>3</v>
      </c>
      <c r="BF20" s="155">
        <f t="shared" si="3"/>
        <v>10</v>
      </c>
      <c r="BG20" s="155">
        <f t="shared" si="3"/>
        <v>6</v>
      </c>
      <c r="BH20" s="155">
        <f t="shared" si="3"/>
        <v>6</v>
      </c>
      <c r="BI20" s="155">
        <f t="shared" si="3"/>
        <v>11</v>
      </c>
      <c r="BJ20" s="155">
        <f t="shared" si="3"/>
        <v>6</v>
      </c>
      <c r="BK20" s="155">
        <f t="shared" si="3"/>
        <v>3</v>
      </c>
      <c r="BL20" s="155">
        <f t="shared" si="3"/>
        <v>3</v>
      </c>
      <c r="BM20" s="155">
        <f t="shared" si="3"/>
        <v>6</v>
      </c>
      <c r="BN20" s="155">
        <f t="shared" si="3"/>
        <v>9</v>
      </c>
      <c r="BO20" s="155">
        <f t="shared" si="3"/>
        <v>3</v>
      </c>
      <c r="BP20" s="155">
        <f aca="true" t="shared" si="4" ref="BP20:CU20">SUM(BP4:BP19)</f>
        <v>8</v>
      </c>
      <c r="BQ20" s="155">
        <f t="shared" si="4"/>
        <v>3</v>
      </c>
      <c r="BR20" s="155">
        <f t="shared" si="4"/>
        <v>5</v>
      </c>
      <c r="BS20" s="155">
        <f t="shared" si="4"/>
        <v>3</v>
      </c>
      <c r="BT20" s="155">
        <f t="shared" si="4"/>
        <v>12</v>
      </c>
      <c r="BU20" s="155">
        <f t="shared" si="4"/>
        <v>4</v>
      </c>
      <c r="BV20" s="155">
        <f t="shared" si="4"/>
        <v>10</v>
      </c>
      <c r="BW20" s="155">
        <f t="shared" si="4"/>
        <v>10</v>
      </c>
      <c r="BX20" s="155">
        <f t="shared" si="4"/>
        <v>0</v>
      </c>
      <c r="BY20" s="155">
        <f t="shared" si="4"/>
        <v>7</v>
      </c>
      <c r="BZ20" s="155">
        <f t="shared" si="4"/>
        <v>9</v>
      </c>
      <c r="CA20" s="155">
        <f t="shared" si="4"/>
        <v>19</v>
      </c>
      <c r="CB20" s="155">
        <f t="shared" si="4"/>
        <v>8</v>
      </c>
      <c r="CC20" s="155">
        <f t="shared" si="4"/>
        <v>8</v>
      </c>
      <c r="CD20" s="155">
        <f t="shared" si="4"/>
        <v>5</v>
      </c>
      <c r="CE20" s="155">
        <f t="shared" si="4"/>
        <v>5</v>
      </c>
      <c r="CF20" s="155">
        <f t="shared" si="4"/>
        <v>11</v>
      </c>
      <c r="CG20" s="155">
        <f t="shared" si="4"/>
        <v>7</v>
      </c>
      <c r="CH20" s="155">
        <f t="shared" si="4"/>
        <v>5</v>
      </c>
      <c r="CI20" s="155">
        <f t="shared" si="4"/>
        <v>3</v>
      </c>
      <c r="CJ20" s="155">
        <f t="shared" si="4"/>
        <v>11</v>
      </c>
      <c r="CK20" s="155">
        <f t="shared" si="4"/>
        <v>10</v>
      </c>
      <c r="CL20" s="155">
        <f t="shared" si="4"/>
        <v>10</v>
      </c>
      <c r="CM20" s="155">
        <f t="shared" si="4"/>
        <v>5</v>
      </c>
      <c r="CN20" s="155">
        <f t="shared" si="4"/>
        <v>5</v>
      </c>
      <c r="CO20" s="155">
        <f t="shared" si="4"/>
        <v>11</v>
      </c>
      <c r="CP20" s="155">
        <f t="shared" si="4"/>
        <v>10</v>
      </c>
      <c r="CQ20" s="155">
        <f t="shared" si="4"/>
        <v>6</v>
      </c>
      <c r="CR20" s="155">
        <f t="shared" si="4"/>
        <v>10</v>
      </c>
      <c r="CS20" s="155">
        <f t="shared" si="4"/>
        <v>0</v>
      </c>
      <c r="CT20" s="155">
        <f t="shared" si="4"/>
        <v>0</v>
      </c>
      <c r="CU20" s="155">
        <f t="shared" si="4"/>
        <v>0</v>
      </c>
      <c r="CV20" s="156"/>
      <c r="CW20" s="155"/>
      <c r="CX20" s="155">
        <f>SUM(CX4:CX19)</f>
        <v>575</v>
      </c>
    </row>
    <row r="21" spans="1:102" ht="60">
      <c r="A21" s="150" t="s">
        <v>161</v>
      </c>
      <c r="B21" s="167" t="s">
        <v>218</v>
      </c>
      <c r="C21" s="160" t="s">
        <v>170</v>
      </c>
      <c r="D21" s="144"/>
      <c r="E21" s="144"/>
      <c r="F21" s="144">
        <v>4</v>
      </c>
      <c r="G21" s="144"/>
      <c r="H21" s="144"/>
      <c r="I21" s="144"/>
      <c r="J21" s="144"/>
      <c r="K21" s="148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>
        <v>1</v>
      </c>
      <c r="AN21" s="144"/>
      <c r="AO21" s="144"/>
      <c r="AP21" s="144">
        <v>2</v>
      </c>
      <c r="AQ21" s="144"/>
      <c r="AR21" s="144"/>
      <c r="AS21" s="144">
        <v>2</v>
      </c>
      <c r="AT21" s="144"/>
      <c r="AU21" s="144"/>
      <c r="AV21" s="144"/>
      <c r="AW21" s="144">
        <v>4</v>
      </c>
      <c r="AX21" s="144"/>
      <c r="AY21" s="144">
        <v>2</v>
      </c>
      <c r="AZ21" s="144"/>
      <c r="BA21" s="144">
        <v>4</v>
      </c>
      <c r="BB21" s="144">
        <v>1</v>
      </c>
      <c r="BC21" s="144"/>
      <c r="BD21" s="144"/>
      <c r="BE21" s="144">
        <v>1</v>
      </c>
      <c r="BF21" s="144">
        <v>2</v>
      </c>
      <c r="BG21" s="144">
        <v>3</v>
      </c>
      <c r="BH21" s="144">
        <v>1</v>
      </c>
      <c r="BI21" s="144">
        <v>2</v>
      </c>
      <c r="BJ21" s="144">
        <v>2</v>
      </c>
      <c r="BK21" s="144">
        <v>1</v>
      </c>
      <c r="BL21" s="144">
        <v>1</v>
      </c>
      <c r="BM21" s="144">
        <v>2</v>
      </c>
      <c r="BN21" s="144"/>
      <c r="BO21" s="144">
        <v>1</v>
      </c>
      <c r="BP21" s="144">
        <v>1</v>
      </c>
      <c r="BQ21" s="144">
        <v>1</v>
      </c>
      <c r="BR21" s="144">
        <v>1</v>
      </c>
      <c r="BS21" s="144"/>
      <c r="BT21" s="144">
        <v>4</v>
      </c>
      <c r="BU21" s="144">
        <v>1</v>
      </c>
      <c r="BV21" s="144">
        <v>3</v>
      </c>
      <c r="BW21" s="144"/>
      <c r="BX21" s="144"/>
      <c r="BY21" s="144">
        <v>1</v>
      </c>
      <c r="BZ21" s="144">
        <v>3</v>
      </c>
      <c r="CA21" s="144">
        <v>4</v>
      </c>
      <c r="CB21" s="144">
        <v>2</v>
      </c>
      <c r="CC21" s="144"/>
      <c r="CD21" s="144">
        <v>2</v>
      </c>
      <c r="CE21" s="144">
        <v>2</v>
      </c>
      <c r="CF21" s="144">
        <v>2</v>
      </c>
      <c r="CG21" s="144">
        <v>6</v>
      </c>
      <c r="CH21" s="144">
        <v>2</v>
      </c>
      <c r="CI21" s="144">
        <v>1</v>
      </c>
      <c r="CJ21" s="144">
        <v>4</v>
      </c>
      <c r="CK21" s="144"/>
      <c r="CL21" s="144">
        <v>2</v>
      </c>
      <c r="CM21" s="144"/>
      <c r="CN21" s="144">
        <v>3</v>
      </c>
      <c r="CO21" s="144"/>
      <c r="CP21" s="144">
        <v>3</v>
      </c>
      <c r="CQ21" s="144">
        <v>3</v>
      </c>
      <c r="CR21" s="144"/>
      <c r="CS21" s="144"/>
      <c r="CT21" s="144"/>
      <c r="CU21" s="144"/>
      <c r="CV21" s="141">
        <f aca="true" t="shared" si="5" ref="CV21:CV29">SUM(D21:CU21)</f>
        <v>87</v>
      </c>
      <c r="CW21" s="140">
        <f aca="true" t="shared" si="6" ref="CW21:CW29">TRANSPOSE(CV21)</f>
        <v>87</v>
      </c>
      <c r="CX21" s="140"/>
    </row>
    <row r="22" spans="1:102" ht="30">
      <c r="A22" s="150" t="s">
        <v>161</v>
      </c>
      <c r="B22" s="167" t="s">
        <v>191</v>
      </c>
      <c r="C22" s="159" t="s">
        <v>169</v>
      </c>
      <c r="D22" s="144"/>
      <c r="E22" s="144"/>
      <c r="F22" s="144">
        <v>2</v>
      </c>
      <c r="G22" s="144"/>
      <c r="H22" s="144">
        <v>3</v>
      </c>
      <c r="I22" s="144"/>
      <c r="J22" s="144"/>
      <c r="K22" s="148"/>
      <c r="L22" s="144"/>
      <c r="M22" s="144"/>
      <c r="N22" s="144">
        <v>2</v>
      </c>
      <c r="O22" s="144">
        <v>1</v>
      </c>
      <c r="P22" s="144"/>
      <c r="Q22" s="144"/>
      <c r="R22" s="144">
        <v>2</v>
      </c>
      <c r="S22" s="144"/>
      <c r="T22" s="144"/>
      <c r="U22" s="144"/>
      <c r="V22" s="144">
        <v>2</v>
      </c>
      <c r="W22" s="144"/>
      <c r="X22" s="144"/>
      <c r="Y22" s="144"/>
      <c r="Z22" s="144"/>
      <c r="AA22" s="144"/>
      <c r="AB22" s="144"/>
      <c r="AC22" s="144"/>
      <c r="AD22" s="144"/>
      <c r="AE22" s="144">
        <v>2</v>
      </c>
      <c r="AF22" s="144"/>
      <c r="AG22" s="144"/>
      <c r="AH22" s="144"/>
      <c r="AI22" s="144">
        <v>1</v>
      </c>
      <c r="AJ22" s="144"/>
      <c r="AK22" s="144">
        <v>1</v>
      </c>
      <c r="AL22" s="144">
        <v>1</v>
      </c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1">
        <f t="shared" si="5"/>
        <v>17</v>
      </c>
      <c r="CW22" s="140">
        <f t="shared" si="6"/>
        <v>17</v>
      </c>
      <c r="CX22" s="140"/>
    </row>
    <row r="23" spans="1:102" ht="30">
      <c r="A23" s="150" t="s">
        <v>161</v>
      </c>
      <c r="B23" s="167" t="s">
        <v>217</v>
      </c>
      <c r="C23" s="159" t="s">
        <v>168</v>
      </c>
      <c r="D23" s="145"/>
      <c r="E23" s="144">
        <v>4</v>
      </c>
      <c r="F23" s="144">
        <v>1</v>
      </c>
      <c r="G23" s="144"/>
      <c r="H23" s="144"/>
      <c r="I23" s="144"/>
      <c r="J23" s="144">
        <v>1</v>
      </c>
      <c r="K23" s="148"/>
      <c r="L23" s="144"/>
      <c r="M23" s="144">
        <v>1</v>
      </c>
      <c r="N23" s="144"/>
      <c r="O23" s="144"/>
      <c r="P23" s="144"/>
      <c r="Q23" s="144"/>
      <c r="R23" s="144">
        <v>2</v>
      </c>
      <c r="S23" s="144"/>
      <c r="T23" s="144"/>
      <c r="U23" s="144"/>
      <c r="V23" s="144"/>
      <c r="W23" s="144"/>
      <c r="X23" s="144"/>
      <c r="Y23" s="144"/>
      <c r="Z23" s="144"/>
      <c r="AA23" s="144">
        <v>3</v>
      </c>
      <c r="AB23" s="144"/>
      <c r="AC23" s="144"/>
      <c r="AD23" s="144">
        <v>1</v>
      </c>
      <c r="AE23" s="144"/>
      <c r="AF23" s="144"/>
      <c r="AG23" s="144"/>
      <c r="AH23" s="144"/>
      <c r="AI23" s="144">
        <v>1</v>
      </c>
      <c r="AJ23" s="144">
        <v>1</v>
      </c>
      <c r="AK23" s="144">
        <v>2</v>
      </c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1">
        <f t="shared" si="5"/>
        <v>17</v>
      </c>
      <c r="CW23" s="140">
        <f t="shared" si="6"/>
        <v>17</v>
      </c>
      <c r="CX23" s="140"/>
    </row>
    <row r="24" spans="1:102" ht="30">
      <c r="A24" s="150" t="s">
        <v>161</v>
      </c>
      <c r="B24" s="167" t="s">
        <v>219</v>
      </c>
      <c r="C24" s="159" t="s">
        <v>167</v>
      </c>
      <c r="D24" s="144"/>
      <c r="E24" s="144"/>
      <c r="F24" s="144">
        <v>1</v>
      </c>
      <c r="G24" s="144">
        <v>7</v>
      </c>
      <c r="H24" s="144"/>
      <c r="I24" s="144"/>
      <c r="J24" s="144"/>
      <c r="K24" s="148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>
        <v>1</v>
      </c>
      <c r="W24" s="144"/>
      <c r="X24" s="144"/>
      <c r="Y24" s="144"/>
      <c r="Z24" s="144"/>
      <c r="AA24" s="144"/>
      <c r="AB24" s="144"/>
      <c r="AC24" s="144"/>
      <c r="AD24" s="144">
        <v>1</v>
      </c>
      <c r="AE24" s="144">
        <v>1</v>
      </c>
      <c r="AF24" s="144"/>
      <c r="AG24" s="144"/>
      <c r="AH24" s="144"/>
      <c r="AI24" s="144"/>
      <c r="AJ24" s="144"/>
      <c r="AK24" s="144">
        <v>1</v>
      </c>
      <c r="AL24" s="144"/>
      <c r="AM24" s="144">
        <v>2</v>
      </c>
      <c r="AN24" s="144"/>
      <c r="AO24" s="144"/>
      <c r="AP24" s="144">
        <v>1</v>
      </c>
      <c r="AQ24" s="144">
        <v>1</v>
      </c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>
        <v>1</v>
      </c>
      <c r="CR24" s="144"/>
      <c r="CS24" s="144"/>
      <c r="CT24" s="144"/>
      <c r="CU24" s="144"/>
      <c r="CV24" s="141">
        <f t="shared" si="5"/>
        <v>17</v>
      </c>
      <c r="CW24" s="140">
        <f t="shared" si="6"/>
        <v>17</v>
      </c>
      <c r="CX24" s="140"/>
    </row>
    <row r="25" spans="1:102" s="135" customFormat="1" ht="30">
      <c r="A25" s="145" t="s">
        <v>161</v>
      </c>
      <c r="B25" s="177" t="s">
        <v>220</v>
      </c>
      <c r="C25" s="159" t="s">
        <v>166</v>
      </c>
      <c r="D25" s="144"/>
      <c r="E25" s="144"/>
      <c r="F25" s="144">
        <v>1</v>
      </c>
      <c r="G25" s="144"/>
      <c r="H25" s="144">
        <v>7</v>
      </c>
      <c r="I25" s="144"/>
      <c r="J25" s="144"/>
      <c r="K25" s="148">
        <v>1</v>
      </c>
      <c r="L25" s="144"/>
      <c r="M25" s="144"/>
      <c r="N25" s="144"/>
      <c r="O25" s="144">
        <v>2</v>
      </c>
      <c r="P25" s="144"/>
      <c r="Q25" s="144"/>
      <c r="R25" s="144"/>
      <c r="S25" s="144">
        <v>1</v>
      </c>
      <c r="T25" s="144"/>
      <c r="U25" s="144"/>
      <c r="V25" s="144"/>
      <c r="W25" s="144"/>
      <c r="X25" s="144"/>
      <c r="Y25" s="144"/>
      <c r="Z25" s="144"/>
      <c r="AA25" s="144"/>
      <c r="AB25" s="144">
        <v>1</v>
      </c>
      <c r="AC25" s="144"/>
      <c r="AD25" s="144"/>
      <c r="AE25" s="144"/>
      <c r="AF25" s="144"/>
      <c r="AG25" s="144">
        <v>1</v>
      </c>
      <c r="AH25" s="144"/>
      <c r="AI25" s="144"/>
      <c r="AJ25" s="144">
        <v>1</v>
      </c>
      <c r="AK25" s="144">
        <v>3</v>
      </c>
      <c r="AL25" s="144"/>
      <c r="AM25" s="144">
        <v>3</v>
      </c>
      <c r="AN25" s="144">
        <v>1</v>
      </c>
      <c r="AO25" s="144">
        <v>1</v>
      </c>
      <c r="AP25" s="144">
        <v>1</v>
      </c>
      <c r="AQ25" s="144">
        <v>2</v>
      </c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>
        <v>1</v>
      </c>
      <c r="CU25" s="144"/>
      <c r="CV25" s="141">
        <f t="shared" si="5"/>
        <v>27</v>
      </c>
      <c r="CW25" s="178">
        <f t="shared" si="6"/>
        <v>27</v>
      </c>
      <c r="CX25" s="178"/>
    </row>
    <row r="26" spans="1:102" ht="30">
      <c r="A26" s="150" t="s">
        <v>161</v>
      </c>
      <c r="B26" s="167" t="s">
        <v>192</v>
      </c>
      <c r="C26" s="159" t="s">
        <v>165</v>
      </c>
      <c r="D26" s="144">
        <v>1</v>
      </c>
      <c r="E26" s="144"/>
      <c r="F26" s="144"/>
      <c r="G26" s="144">
        <v>1</v>
      </c>
      <c r="H26" s="144">
        <v>1</v>
      </c>
      <c r="I26" s="144">
        <v>1</v>
      </c>
      <c r="J26" s="144"/>
      <c r="K26" s="148">
        <v>1</v>
      </c>
      <c r="L26" s="144">
        <v>2</v>
      </c>
      <c r="M26" s="144"/>
      <c r="N26" s="144">
        <v>1</v>
      </c>
      <c r="O26" s="144">
        <v>1</v>
      </c>
      <c r="P26" s="144">
        <v>1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>
        <v>1</v>
      </c>
      <c r="AC26" s="144"/>
      <c r="AD26" s="144">
        <v>1</v>
      </c>
      <c r="AE26" s="144">
        <v>1</v>
      </c>
      <c r="AF26" s="144"/>
      <c r="AG26" s="144"/>
      <c r="AH26" s="144"/>
      <c r="AI26" s="144">
        <v>1</v>
      </c>
      <c r="AJ26" s="144">
        <v>1</v>
      </c>
      <c r="AK26" s="144"/>
      <c r="AL26" s="144"/>
      <c r="AM26" s="144">
        <v>1</v>
      </c>
      <c r="AN26" s="144">
        <v>1</v>
      </c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1">
        <f t="shared" si="5"/>
        <v>17</v>
      </c>
      <c r="CW26" s="140">
        <f t="shared" si="6"/>
        <v>17</v>
      </c>
      <c r="CX26" s="140"/>
    </row>
    <row r="27" spans="1:102" ht="30">
      <c r="A27" s="150" t="s">
        <v>161</v>
      </c>
      <c r="B27" s="167" t="s">
        <v>193</v>
      </c>
      <c r="C27" s="159" t="s">
        <v>164</v>
      </c>
      <c r="D27" s="144"/>
      <c r="E27" s="144"/>
      <c r="F27" s="144">
        <v>2</v>
      </c>
      <c r="G27" s="144"/>
      <c r="H27" s="144"/>
      <c r="I27" s="144"/>
      <c r="J27" s="144"/>
      <c r="K27" s="148"/>
      <c r="L27" s="144"/>
      <c r="M27" s="144"/>
      <c r="N27" s="144"/>
      <c r="O27" s="144">
        <v>1</v>
      </c>
      <c r="P27" s="144"/>
      <c r="Q27" s="144"/>
      <c r="R27" s="144"/>
      <c r="S27" s="144"/>
      <c r="T27" s="144"/>
      <c r="U27" s="144">
        <v>1</v>
      </c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>
        <v>1</v>
      </c>
      <c r="AJ27" s="144">
        <v>1</v>
      </c>
      <c r="AK27" s="144"/>
      <c r="AL27" s="144"/>
      <c r="AM27" s="144">
        <v>3</v>
      </c>
      <c r="AN27" s="144">
        <v>1</v>
      </c>
      <c r="AO27" s="144"/>
      <c r="AP27" s="144">
        <v>1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>
        <v>1</v>
      </c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>
        <v>2</v>
      </c>
      <c r="CR27" s="144"/>
      <c r="CS27" s="144"/>
      <c r="CT27" s="144"/>
      <c r="CU27" s="144"/>
      <c r="CV27" s="141">
        <f t="shared" si="5"/>
        <v>14</v>
      </c>
      <c r="CW27" s="140">
        <f t="shared" si="6"/>
        <v>14</v>
      </c>
      <c r="CX27" s="140"/>
    </row>
    <row r="28" spans="1:102" ht="30">
      <c r="A28" s="150" t="s">
        <v>161</v>
      </c>
      <c r="B28" s="167" t="s">
        <v>194</v>
      </c>
      <c r="C28" s="159" t="s">
        <v>163</v>
      </c>
      <c r="D28" s="144"/>
      <c r="E28" s="144"/>
      <c r="F28" s="144">
        <v>1</v>
      </c>
      <c r="G28" s="144"/>
      <c r="H28" s="144"/>
      <c r="I28" s="144"/>
      <c r="J28" s="144">
        <v>1</v>
      </c>
      <c r="K28" s="148"/>
      <c r="L28" s="144"/>
      <c r="M28" s="144">
        <v>1</v>
      </c>
      <c r="N28" s="144"/>
      <c r="O28" s="144"/>
      <c r="P28" s="144"/>
      <c r="Q28" s="144">
        <v>1</v>
      </c>
      <c r="R28" s="144"/>
      <c r="S28" s="144"/>
      <c r="T28" s="144"/>
      <c r="U28" s="144"/>
      <c r="V28" s="144">
        <v>1</v>
      </c>
      <c r="W28" s="144"/>
      <c r="X28" s="144"/>
      <c r="Y28" s="144"/>
      <c r="Z28" s="144">
        <v>1</v>
      </c>
      <c r="AA28" s="144"/>
      <c r="AB28" s="144"/>
      <c r="AC28" s="144">
        <v>1</v>
      </c>
      <c r="AD28" s="144"/>
      <c r="AE28" s="144">
        <v>1</v>
      </c>
      <c r="AF28" s="144">
        <v>1</v>
      </c>
      <c r="AG28" s="144">
        <v>1</v>
      </c>
      <c r="AH28" s="144">
        <v>1</v>
      </c>
      <c r="AI28" s="144"/>
      <c r="AJ28" s="144"/>
      <c r="AK28" s="144">
        <v>1</v>
      </c>
      <c r="AL28" s="144"/>
      <c r="AM28" s="144">
        <v>3</v>
      </c>
      <c r="AN28" s="144"/>
      <c r="AO28" s="144"/>
      <c r="AP28" s="144">
        <v>1</v>
      </c>
      <c r="AQ28" s="144">
        <v>3</v>
      </c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>
        <v>1</v>
      </c>
      <c r="CB28" s="144"/>
      <c r="CC28" s="144"/>
      <c r="CD28" s="144"/>
      <c r="CE28" s="144"/>
      <c r="CF28" s="144"/>
      <c r="CG28" s="144"/>
      <c r="CH28" s="144">
        <v>1</v>
      </c>
      <c r="CI28" s="144"/>
      <c r="CJ28" s="144"/>
      <c r="CK28" s="144"/>
      <c r="CL28" s="144"/>
      <c r="CM28" s="144"/>
      <c r="CN28" s="144"/>
      <c r="CO28" s="144"/>
      <c r="CP28" s="144"/>
      <c r="CQ28" s="144">
        <v>2</v>
      </c>
      <c r="CR28" s="144">
        <v>4</v>
      </c>
      <c r="CS28" s="144"/>
      <c r="CT28" s="144">
        <v>1</v>
      </c>
      <c r="CU28" s="144"/>
      <c r="CV28" s="141">
        <f t="shared" si="5"/>
        <v>28</v>
      </c>
      <c r="CW28" s="140">
        <f t="shared" si="6"/>
        <v>28</v>
      </c>
      <c r="CX28" s="140"/>
    </row>
    <row r="29" spans="1:102" ht="30">
      <c r="A29" s="150" t="s">
        <v>161</v>
      </c>
      <c r="B29" s="167" t="s">
        <v>221</v>
      </c>
      <c r="C29" s="159" t="s">
        <v>162</v>
      </c>
      <c r="D29" s="144">
        <v>1</v>
      </c>
      <c r="E29" s="144">
        <v>2</v>
      </c>
      <c r="F29" s="144">
        <v>1</v>
      </c>
      <c r="G29" s="144"/>
      <c r="H29" s="144"/>
      <c r="I29" s="144"/>
      <c r="J29" s="144"/>
      <c r="K29" s="148"/>
      <c r="L29" s="144">
        <v>3</v>
      </c>
      <c r="M29" s="144"/>
      <c r="N29" s="144"/>
      <c r="O29" s="144"/>
      <c r="P29" s="144"/>
      <c r="Q29" s="144">
        <v>1</v>
      </c>
      <c r="R29" s="144">
        <v>1</v>
      </c>
      <c r="S29" s="144"/>
      <c r="T29" s="144"/>
      <c r="U29" s="144">
        <v>1</v>
      </c>
      <c r="V29" s="144">
        <v>2</v>
      </c>
      <c r="W29" s="144">
        <v>2</v>
      </c>
      <c r="X29" s="144"/>
      <c r="Y29" s="144"/>
      <c r="Z29" s="144"/>
      <c r="AA29" s="144"/>
      <c r="AB29" s="144"/>
      <c r="AC29" s="144"/>
      <c r="AD29" s="144">
        <v>1</v>
      </c>
      <c r="AE29" s="144">
        <v>2</v>
      </c>
      <c r="AF29" s="144"/>
      <c r="AG29" s="144">
        <v>1</v>
      </c>
      <c r="AH29" s="144">
        <v>1</v>
      </c>
      <c r="AI29" s="144">
        <v>1</v>
      </c>
      <c r="AJ29" s="144">
        <v>1</v>
      </c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1">
        <f t="shared" si="5"/>
        <v>21</v>
      </c>
      <c r="CW29" s="140">
        <f t="shared" si="6"/>
        <v>21</v>
      </c>
      <c r="CX29" s="140"/>
    </row>
    <row r="30" spans="1:102" s="154" customFormat="1" ht="15">
      <c r="A30" s="158" t="s">
        <v>161</v>
      </c>
      <c r="B30" s="158"/>
      <c r="C30" s="157" t="s">
        <v>160</v>
      </c>
      <c r="D30" s="155">
        <f aca="true" t="shared" si="7" ref="D30:BO30">SUM(D21:D29)</f>
        <v>2</v>
      </c>
      <c r="E30" s="155">
        <f t="shared" si="7"/>
        <v>6</v>
      </c>
      <c r="F30" s="155">
        <f t="shared" si="7"/>
        <v>13</v>
      </c>
      <c r="G30" s="155">
        <f t="shared" si="7"/>
        <v>8</v>
      </c>
      <c r="H30" s="155">
        <f t="shared" si="7"/>
        <v>11</v>
      </c>
      <c r="I30" s="155">
        <f t="shared" si="7"/>
        <v>1</v>
      </c>
      <c r="J30" s="155">
        <f t="shared" si="7"/>
        <v>2</v>
      </c>
      <c r="K30" s="155">
        <f t="shared" si="7"/>
        <v>2</v>
      </c>
      <c r="L30" s="155">
        <f t="shared" si="7"/>
        <v>5</v>
      </c>
      <c r="M30" s="155">
        <f t="shared" si="7"/>
        <v>2</v>
      </c>
      <c r="N30" s="155">
        <f t="shared" si="7"/>
        <v>3</v>
      </c>
      <c r="O30" s="155">
        <f t="shared" si="7"/>
        <v>5</v>
      </c>
      <c r="P30" s="155">
        <f t="shared" si="7"/>
        <v>1</v>
      </c>
      <c r="Q30" s="155">
        <f t="shared" si="7"/>
        <v>2</v>
      </c>
      <c r="R30" s="155">
        <f t="shared" si="7"/>
        <v>5</v>
      </c>
      <c r="S30" s="155">
        <f t="shared" si="7"/>
        <v>1</v>
      </c>
      <c r="T30" s="155">
        <f t="shared" si="7"/>
        <v>0</v>
      </c>
      <c r="U30" s="155">
        <f t="shared" si="7"/>
        <v>2</v>
      </c>
      <c r="V30" s="155">
        <f t="shared" si="7"/>
        <v>6</v>
      </c>
      <c r="W30" s="155">
        <f t="shared" si="7"/>
        <v>2</v>
      </c>
      <c r="X30" s="155">
        <f t="shared" si="7"/>
        <v>0</v>
      </c>
      <c r="Y30" s="155">
        <f t="shared" si="7"/>
        <v>0</v>
      </c>
      <c r="Z30" s="155">
        <f t="shared" si="7"/>
        <v>1</v>
      </c>
      <c r="AA30" s="155">
        <f t="shared" si="7"/>
        <v>3</v>
      </c>
      <c r="AB30" s="155">
        <f t="shared" si="7"/>
        <v>2</v>
      </c>
      <c r="AC30" s="155">
        <f t="shared" si="7"/>
        <v>1</v>
      </c>
      <c r="AD30" s="155">
        <f t="shared" si="7"/>
        <v>4</v>
      </c>
      <c r="AE30" s="155">
        <f t="shared" si="7"/>
        <v>7</v>
      </c>
      <c r="AF30" s="155">
        <f t="shared" si="7"/>
        <v>1</v>
      </c>
      <c r="AG30" s="155">
        <f t="shared" si="7"/>
        <v>3</v>
      </c>
      <c r="AH30" s="155">
        <f t="shared" si="7"/>
        <v>2</v>
      </c>
      <c r="AI30" s="155">
        <f t="shared" si="7"/>
        <v>5</v>
      </c>
      <c r="AJ30" s="155">
        <f t="shared" si="7"/>
        <v>5</v>
      </c>
      <c r="AK30" s="155">
        <f t="shared" si="7"/>
        <v>8</v>
      </c>
      <c r="AL30" s="155">
        <f t="shared" si="7"/>
        <v>1</v>
      </c>
      <c r="AM30" s="155">
        <f t="shared" si="7"/>
        <v>13</v>
      </c>
      <c r="AN30" s="155">
        <f t="shared" si="7"/>
        <v>3</v>
      </c>
      <c r="AO30" s="155">
        <f t="shared" si="7"/>
        <v>1</v>
      </c>
      <c r="AP30" s="155">
        <f t="shared" si="7"/>
        <v>6</v>
      </c>
      <c r="AQ30" s="155">
        <f t="shared" si="7"/>
        <v>6</v>
      </c>
      <c r="AR30" s="155">
        <f t="shared" si="7"/>
        <v>0</v>
      </c>
      <c r="AS30" s="155">
        <f t="shared" si="7"/>
        <v>2</v>
      </c>
      <c r="AT30" s="155">
        <f t="shared" si="7"/>
        <v>0</v>
      </c>
      <c r="AU30" s="155">
        <f t="shared" si="7"/>
        <v>0</v>
      </c>
      <c r="AV30" s="155">
        <f t="shared" si="7"/>
        <v>0</v>
      </c>
      <c r="AW30" s="155">
        <f t="shared" si="7"/>
        <v>4</v>
      </c>
      <c r="AX30" s="155">
        <f t="shared" si="7"/>
        <v>0</v>
      </c>
      <c r="AY30" s="155">
        <f t="shared" si="7"/>
        <v>2</v>
      </c>
      <c r="AZ30" s="155">
        <f t="shared" si="7"/>
        <v>0</v>
      </c>
      <c r="BA30" s="155">
        <f t="shared" si="7"/>
        <v>4</v>
      </c>
      <c r="BB30" s="155">
        <f t="shared" si="7"/>
        <v>1</v>
      </c>
      <c r="BC30" s="155">
        <f t="shared" si="7"/>
        <v>0</v>
      </c>
      <c r="BD30" s="155">
        <f t="shared" si="7"/>
        <v>0</v>
      </c>
      <c r="BE30" s="155">
        <f t="shared" si="7"/>
        <v>1</v>
      </c>
      <c r="BF30" s="155">
        <f t="shared" si="7"/>
        <v>2</v>
      </c>
      <c r="BG30" s="155">
        <f t="shared" si="7"/>
        <v>3</v>
      </c>
      <c r="BH30" s="155">
        <f t="shared" si="7"/>
        <v>2</v>
      </c>
      <c r="BI30" s="155">
        <f t="shared" si="7"/>
        <v>2</v>
      </c>
      <c r="BJ30" s="155">
        <f t="shared" si="7"/>
        <v>2</v>
      </c>
      <c r="BK30" s="155">
        <f t="shared" si="7"/>
        <v>1</v>
      </c>
      <c r="BL30" s="155">
        <f t="shared" si="7"/>
        <v>1</v>
      </c>
      <c r="BM30" s="155">
        <f t="shared" si="7"/>
        <v>2</v>
      </c>
      <c r="BN30" s="155">
        <f t="shared" si="7"/>
        <v>0</v>
      </c>
      <c r="BO30" s="155">
        <f t="shared" si="7"/>
        <v>1</v>
      </c>
      <c r="BP30" s="155">
        <f aca="true" t="shared" si="8" ref="BP30:CU30">SUM(BP21:BP29)</f>
        <v>1</v>
      </c>
      <c r="BQ30" s="155">
        <f t="shared" si="8"/>
        <v>1</v>
      </c>
      <c r="BR30" s="155">
        <f t="shared" si="8"/>
        <v>1</v>
      </c>
      <c r="BS30" s="155">
        <f t="shared" si="8"/>
        <v>0</v>
      </c>
      <c r="BT30" s="155">
        <f t="shared" si="8"/>
        <v>4</v>
      </c>
      <c r="BU30" s="155">
        <f t="shared" si="8"/>
        <v>1</v>
      </c>
      <c r="BV30" s="155">
        <f t="shared" si="8"/>
        <v>3</v>
      </c>
      <c r="BW30" s="155">
        <f t="shared" si="8"/>
        <v>0</v>
      </c>
      <c r="BX30" s="155">
        <f t="shared" si="8"/>
        <v>0</v>
      </c>
      <c r="BY30" s="155">
        <f t="shared" si="8"/>
        <v>1</v>
      </c>
      <c r="BZ30" s="155">
        <f t="shared" si="8"/>
        <v>3</v>
      </c>
      <c r="CA30" s="155">
        <f t="shared" si="8"/>
        <v>5</v>
      </c>
      <c r="CB30" s="155">
        <f t="shared" si="8"/>
        <v>2</v>
      </c>
      <c r="CC30" s="155">
        <f t="shared" si="8"/>
        <v>0</v>
      </c>
      <c r="CD30" s="155">
        <f t="shared" si="8"/>
        <v>2</v>
      </c>
      <c r="CE30" s="155">
        <f t="shared" si="8"/>
        <v>2</v>
      </c>
      <c r="CF30" s="155">
        <f t="shared" si="8"/>
        <v>2</v>
      </c>
      <c r="CG30" s="155">
        <f t="shared" si="8"/>
        <v>6</v>
      </c>
      <c r="CH30" s="155">
        <f t="shared" si="8"/>
        <v>3</v>
      </c>
      <c r="CI30" s="155">
        <f t="shared" si="8"/>
        <v>1</v>
      </c>
      <c r="CJ30" s="155">
        <f t="shared" si="8"/>
        <v>4</v>
      </c>
      <c r="CK30" s="155">
        <f t="shared" si="8"/>
        <v>0</v>
      </c>
      <c r="CL30" s="155">
        <f t="shared" si="8"/>
        <v>2</v>
      </c>
      <c r="CM30" s="155">
        <f t="shared" si="8"/>
        <v>0</v>
      </c>
      <c r="CN30" s="155">
        <f t="shared" si="8"/>
        <v>3</v>
      </c>
      <c r="CO30" s="155">
        <f t="shared" si="8"/>
        <v>0</v>
      </c>
      <c r="CP30" s="155">
        <f t="shared" si="8"/>
        <v>3</v>
      </c>
      <c r="CQ30" s="155">
        <f t="shared" si="8"/>
        <v>8</v>
      </c>
      <c r="CR30" s="155">
        <f t="shared" si="8"/>
        <v>4</v>
      </c>
      <c r="CS30" s="155">
        <f t="shared" si="8"/>
        <v>0</v>
      </c>
      <c r="CT30" s="155">
        <f t="shared" si="8"/>
        <v>2</v>
      </c>
      <c r="CU30" s="155">
        <f t="shared" si="8"/>
        <v>0</v>
      </c>
      <c r="CV30" s="156"/>
      <c r="CW30" s="155">
        <f>SUM(CW21:CW29)</f>
        <v>245</v>
      </c>
      <c r="CX30" s="155"/>
    </row>
    <row r="31" spans="1:102" ht="15" hidden="1">
      <c r="A31" s="150"/>
      <c r="B31" s="150"/>
      <c r="C31" s="149" t="s">
        <v>154</v>
      </c>
      <c r="D31" s="152"/>
      <c r="E31" s="152"/>
      <c r="F31" s="152"/>
      <c r="G31" s="152"/>
      <c r="H31" s="152"/>
      <c r="I31" s="152"/>
      <c r="J31" s="152"/>
      <c r="K31" s="153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41">
        <f>SUM(D31:CU31)</f>
        <v>0</v>
      </c>
      <c r="CW31" s="140"/>
      <c r="CX31" s="140"/>
    </row>
    <row r="32" spans="1:102" ht="15" hidden="1">
      <c r="A32" s="150"/>
      <c r="B32" s="150"/>
      <c r="C32" s="151" t="s">
        <v>159</v>
      </c>
      <c r="D32" s="144"/>
      <c r="E32" s="144"/>
      <c r="F32" s="144"/>
      <c r="G32" s="144"/>
      <c r="H32" s="144"/>
      <c r="I32" s="144"/>
      <c r="J32" s="144"/>
      <c r="K32" s="148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1">
        <f>SUM(D32:CU32)</f>
        <v>0</v>
      </c>
      <c r="CW32" s="140"/>
      <c r="CX32" s="140"/>
    </row>
    <row r="33" spans="1:102" ht="15" hidden="1">
      <c r="A33" s="150"/>
      <c r="B33" s="150"/>
      <c r="C33" s="149" t="s">
        <v>158</v>
      </c>
      <c r="D33" s="144"/>
      <c r="E33" s="144"/>
      <c r="F33" s="144"/>
      <c r="G33" s="144"/>
      <c r="H33" s="144"/>
      <c r="I33" s="144"/>
      <c r="J33" s="144"/>
      <c r="K33" s="14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1">
        <f>SUM(D33:CU33)</f>
        <v>0</v>
      </c>
      <c r="CW33" s="140"/>
      <c r="CX33" s="140"/>
    </row>
    <row r="34" spans="1:102" ht="15" hidden="1">
      <c r="A34" s="150"/>
      <c r="B34" s="150"/>
      <c r="C34" s="149" t="s">
        <v>157</v>
      </c>
      <c r="D34" s="144"/>
      <c r="E34" s="144"/>
      <c r="F34" s="144"/>
      <c r="G34" s="144"/>
      <c r="H34" s="144"/>
      <c r="I34" s="144"/>
      <c r="J34" s="144"/>
      <c r="K34" s="148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1">
        <f>SUM(D34:CU34)</f>
        <v>0</v>
      </c>
      <c r="CW34" s="140"/>
      <c r="CX34" s="140"/>
    </row>
    <row r="35" spans="1:102" ht="15">
      <c r="A35" s="145"/>
      <c r="B35" s="145"/>
      <c r="C35" s="147" t="s">
        <v>156</v>
      </c>
      <c r="D35" s="147">
        <f aca="true" t="shared" si="9" ref="D35:AI35">SUM(D4:D19)+SUM(D21:D29)</f>
        <v>3</v>
      </c>
      <c r="E35" s="147">
        <f t="shared" si="9"/>
        <v>8</v>
      </c>
      <c r="F35" s="147">
        <f t="shared" si="9"/>
        <v>27</v>
      </c>
      <c r="G35" s="147">
        <f t="shared" si="9"/>
        <v>8</v>
      </c>
      <c r="H35" s="147">
        <f t="shared" si="9"/>
        <v>11</v>
      </c>
      <c r="I35" s="147">
        <f t="shared" si="9"/>
        <v>3</v>
      </c>
      <c r="J35" s="147">
        <f t="shared" si="9"/>
        <v>6</v>
      </c>
      <c r="K35" s="147">
        <f t="shared" si="9"/>
        <v>7</v>
      </c>
      <c r="L35" s="147">
        <f t="shared" si="9"/>
        <v>5</v>
      </c>
      <c r="M35" s="147">
        <f t="shared" si="9"/>
        <v>9</v>
      </c>
      <c r="N35" s="147">
        <f t="shared" si="9"/>
        <v>14</v>
      </c>
      <c r="O35" s="147">
        <f t="shared" si="9"/>
        <v>13</v>
      </c>
      <c r="P35" s="147">
        <f t="shared" si="9"/>
        <v>6</v>
      </c>
      <c r="Q35" s="147">
        <f t="shared" si="9"/>
        <v>3</v>
      </c>
      <c r="R35" s="147">
        <f t="shared" si="9"/>
        <v>12</v>
      </c>
      <c r="S35" s="147">
        <f t="shared" si="9"/>
        <v>4</v>
      </c>
      <c r="T35" s="147">
        <f t="shared" si="9"/>
        <v>7</v>
      </c>
      <c r="U35" s="147">
        <f t="shared" si="9"/>
        <v>7</v>
      </c>
      <c r="V35" s="147">
        <f t="shared" si="9"/>
        <v>8</v>
      </c>
      <c r="W35" s="147">
        <f t="shared" si="9"/>
        <v>12</v>
      </c>
      <c r="X35" s="147">
        <f t="shared" si="9"/>
        <v>6</v>
      </c>
      <c r="Y35" s="147">
        <f t="shared" si="9"/>
        <v>2</v>
      </c>
      <c r="Z35" s="147">
        <f t="shared" si="9"/>
        <v>3</v>
      </c>
      <c r="AA35" s="147">
        <f t="shared" si="9"/>
        <v>4</v>
      </c>
      <c r="AB35" s="147">
        <f t="shared" si="9"/>
        <v>3</v>
      </c>
      <c r="AC35" s="147">
        <f t="shared" si="9"/>
        <v>1</v>
      </c>
      <c r="AD35" s="147">
        <f t="shared" si="9"/>
        <v>11</v>
      </c>
      <c r="AE35" s="147">
        <f t="shared" si="9"/>
        <v>14</v>
      </c>
      <c r="AF35" s="147">
        <f t="shared" si="9"/>
        <v>1</v>
      </c>
      <c r="AG35" s="147">
        <f t="shared" si="9"/>
        <v>7</v>
      </c>
      <c r="AH35" s="147">
        <f t="shared" si="9"/>
        <v>5</v>
      </c>
      <c r="AI35" s="147">
        <f t="shared" si="9"/>
        <v>12</v>
      </c>
      <c r="AJ35" s="147">
        <f aca="true" t="shared" si="10" ref="AJ35:BO35">SUM(AJ4:AJ19)+SUM(AJ21:AJ29)</f>
        <v>14</v>
      </c>
      <c r="AK35" s="147">
        <f t="shared" si="10"/>
        <v>9</v>
      </c>
      <c r="AL35" s="147">
        <f t="shared" si="10"/>
        <v>1</v>
      </c>
      <c r="AM35" s="147">
        <f t="shared" si="10"/>
        <v>31</v>
      </c>
      <c r="AN35" s="147">
        <f t="shared" si="10"/>
        <v>10</v>
      </c>
      <c r="AO35" s="147">
        <f t="shared" si="10"/>
        <v>9</v>
      </c>
      <c r="AP35" s="147">
        <f t="shared" si="10"/>
        <v>23</v>
      </c>
      <c r="AQ35" s="147">
        <f t="shared" si="10"/>
        <v>27</v>
      </c>
      <c r="AR35" s="147">
        <f t="shared" si="10"/>
        <v>9</v>
      </c>
      <c r="AS35" s="147">
        <f t="shared" si="10"/>
        <v>13</v>
      </c>
      <c r="AT35" s="147">
        <f t="shared" si="10"/>
        <v>2</v>
      </c>
      <c r="AU35" s="147">
        <f t="shared" si="10"/>
        <v>5</v>
      </c>
      <c r="AV35" s="147">
        <f t="shared" si="10"/>
        <v>0</v>
      </c>
      <c r="AW35" s="147">
        <f t="shared" si="10"/>
        <v>4</v>
      </c>
      <c r="AX35" s="147">
        <f t="shared" si="10"/>
        <v>6</v>
      </c>
      <c r="AY35" s="147">
        <f t="shared" si="10"/>
        <v>12</v>
      </c>
      <c r="AZ35" s="147">
        <f t="shared" si="10"/>
        <v>2</v>
      </c>
      <c r="BA35" s="147">
        <f t="shared" si="10"/>
        <v>8</v>
      </c>
      <c r="BB35" s="147">
        <f t="shared" si="10"/>
        <v>9</v>
      </c>
      <c r="BC35" s="147">
        <f t="shared" si="10"/>
        <v>8</v>
      </c>
      <c r="BD35" s="147">
        <f t="shared" si="10"/>
        <v>9</v>
      </c>
      <c r="BE35" s="147">
        <f t="shared" si="10"/>
        <v>4</v>
      </c>
      <c r="BF35" s="147">
        <f t="shared" si="10"/>
        <v>12</v>
      </c>
      <c r="BG35" s="147">
        <f t="shared" si="10"/>
        <v>9</v>
      </c>
      <c r="BH35" s="147">
        <f t="shared" si="10"/>
        <v>8</v>
      </c>
      <c r="BI35" s="147">
        <f t="shared" si="10"/>
        <v>13</v>
      </c>
      <c r="BJ35" s="147">
        <f t="shared" si="10"/>
        <v>8</v>
      </c>
      <c r="BK35" s="147">
        <f t="shared" si="10"/>
        <v>4</v>
      </c>
      <c r="BL35" s="147">
        <f t="shared" si="10"/>
        <v>4</v>
      </c>
      <c r="BM35" s="147">
        <f t="shared" si="10"/>
        <v>8</v>
      </c>
      <c r="BN35" s="147">
        <f t="shared" si="10"/>
        <v>9</v>
      </c>
      <c r="BO35" s="147">
        <f t="shared" si="10"/>
        <v>4</v>
      </c>
      <c r="BP35" s="147">
        <f aca="true" t="shared" si="11" ref="BP35:CX35">SUM(BP4:BP19)+SUM(BP21:BP29)</f>
        <v>9</v>
      </c>
      <c r="BQ35" s="147">
        <f t="shared" si="11"/>
        <v>4</v>
      </c>
      <c r="BR35" s="147">
        <f t="shared" si="11"/>
        <v>6</v>
      </c>
      <c r="BS35" s="147">
        <f t="shared" si="11"/>
        <v>3</v>
      </c>
      <c r="BT35" s="147">
        <f t="shared" si="11"/>
        <v>16</v>
      </c>
      <c r="BU35" s="147">
        <f t="shared" si="11"/>
        <v>5</v>
      </c>
      <c r="BV35" s="147">
        <f t="shared" si="11"/>
        <v>13</v>
      </c>
      <c r="BW35" s="147">
        <f t="shared" si="11"/>
        <v>10</v>
      </c>
      <c r="BX35" s="147">
        <f t="shared" si="11"/>
        <v>0</v>
      </c>
      <c r="BY35" s="147">
        <f t="shared" si="11"/>
        <v>8</v>
      </c>
      <c r="BZ35" s="147">
        <f t="shared" si="11"/>
        <v>12</v>
      </c>
      <c r="CA35" s="147">
        <f t="shared" si="11"/>
        <v>24</v>
      </c>
      <c r="CB35" s="147">
        <f t="shared" si="11"/>
        <v>10</v>
      </c>
      <c r="CC35" s="147">
        <f t="shared" si="11"/>
        <v>8</v>
      </c>
      <c r="CD35" s="147">
        <f t="shared" si="11"/>
        <v>7</v>
      </c>
      <c r="CE35" s="147">
        <f t="shared" si="11"/>
        <v>7</v>
      </c>
      <c r="CF35" s="147">
        <f t="shared" si="11"/>
        <v>13</v>
      </c>
      <c r="CG35" s="147">
        <f t="shared" si="11"/>
        <v>13</v>
      </c>
      <c r="CH35" s="147">
        <f t="shared" si="11"/>
        <v>8</v>
      </c>
      <c r="CI35" s="147">
        <f t="shared" si="11"/>
        <v>4</v>
      </c>
      <c r="CJ35" s="147">
        <f t="shared" si="11"/>
        <v>15</v>
      </c>
      <c r="CK35" s="147">
        <f t="shared" si="11"/>
        <v>10</v>
      </c>
      <c r="CL35" s="147">
        <f t="shared" si="11"/>
        <v>12</v>
      </c>
      <c r="CM35" s="147">
        <f t="shared" si="11"/>
        <v>5</v>
      </c>
      <c r="CN35" s="147">
        <f t="shared" si="11"/>
        <v>8</v>
      </c>
      <c r="CO35" s="147">
        <f t="shared" si="11"/>
        <v>11</v>
      </c>
      <c r="CP35" s="147">
        <f t="shared" si="11"/>
        <v>13</v>
      </c>
      <c r="CQ35" s="147">
        <f t="shared" si="11"/>
        <v>14</v>
      </c>
      <c r="CR35" s="147">
        <f t="shared" si="11"/>
        <v>14</v>
      </c>
      <c r="CS35" s="147">
        <f t="shared" si="11"/>
        <v>0</v>
      </c>
      <c r="CT35" s="147">
        <f t="shared" si="11"/>
        <v>2</v>
      </c>
      <c r="CU35" s="147">
        <f t="shared" si="11"/>
        <v>0</v>
      </c>
      <c r="CV35" s="147">
        <f t="shared" si="11"/>
        <v>820</v>
      </c>
      <c r="CW35" s="146">
        <f t="shared" si="11"/>
        <v>245</v>
      </c>
      <c r="CX35" s="146">
        <f t="shared" si="11"/>
        <v>575</v>
      </c>
    </row>
    <row r="36" spans="1:102" ht="15" hidden="1">
      <c r="A36" s="145"/>
      <c r="B36" s="145"/>
      <c r="C36" s="144" t="s">
        <v>155</v>
      </c>
      <c r="D36" s="142">
        <v>3</v>
      </c>
      <c r="E36" s="142">
        <v>6</v>
      </c>
      <c r="F36" s="142">
        <v>14</v>
      </c>
      <c r="G36" s="142">
        <v>8</v>
      </c>
      <c r="H36" s="142">
        <v>1</v>
      </c>
      <c r="I36" s="142">
        <v>2</v>
      </c>
      <c r="J36" s="142">
        <v>10</v>
      </c>
      <c r="K36" s="143">
        <v>7</v>
      </c>
      <c r="L36" s="142">
        <v>2</v>
      </c>
      <c r="M36" s="142">
        <v>8</v>
      </c>
      <c r="N36" s="142">
        <v>14</v>
      </c>
      <c r="O36" s="142">
        <v>13</v>
      </c>
      <c r="P36" s="142">
        <v>5</v>
      </c>
      <c r="Q36" s="142">
        <v>1</v>
      </c>
      <c r="R36" s="142">
        <v>11</v>
      </c>
      <c r="S36" s="142">
        <v>4</v>
      </c>
      <c r="T36" s="142">
        <v>8</v>
      </c>
      <c r="U36" s="142">
        <v>6</v>
      </c>
      <c r="V36" s="142">
        <v>6</v>
      </c>
      <c r="W36" s="142">
        <v>8</v>
      </c>
      <c r="X36" s="142">
        <v>4</v>
      </c>
      <c r="Y36" s="142">
        <v>2</v>
      </c>
      <c r="Z36" s="142">
        <v>1</v>
      </c>
      <c r="AA36" s="142">
        <v>4</v>
      </c>
      <c r="AB36" s="142">
        <v>3</v>
      </c>
      <c r="AC36" s="142">
        <v>1</v>
      </c>
      <c r="AD36" s="142">
        <v>11</v>
      </c>
      <c r="AE36" s="142">
        <v>14</v>
      </c>
      <c r="AF36" s="142">
        <v>1</v>
      </c>
      <c r="AG36" s="142">
        <v>6</v>
      </c>
      <c r="AH36" s="142">
        <v>4</v>
      </c>
      <c r="AI36" s="142">
        <v>13</v>
      </c>
      <c r="AJ36" s="142">
        <v>15</v>
      </c>
      <c r="AK36" s="142">
        <v>9</v>
      </c>
      <c r="AL36" s="142">
        <v>1</v>
      </c>
      <c r="AM36" s="142">
        <v>31</v>
      </c>
      <c r="AN36" s="142">
        <v>10</v>
      </c>
      <c r="AO36" s="142">
        <v>8</v>
      </c>
      <c r="AP36" s="142">
        <v>22</v>
      </c>
      <c r="AQ36" s="142">
        <v>27</v>
      </c>
      <c r="AR36" s="142">
        <v>9</v>
      </c>
      <c r="AS36" s="142">
        <v>13</v>
      </c>
      <c r="AT36" s="142">
        <v>2</v>
      </c>
      <c r="AU36" s="142">
        <v>5</v>
      </c>
      <c r="AV36" s="142">
        <v>0</v>
      </c>
      <c r="AW36" s="142">
        <v>4</v>
      </c>
      <c r="AX36" s="142">
        <v>6</v>
      </c>
      <c r="AY36" s="142">
        <v>12</v>
      </c>
      <c r="AZ36" s="142">
        <v>2</v>
      </c>
      <c r="BA36" s="142">
        <v>8</v>
      </c>
      <c r="BB36" s="142">
        <v>9</v>
      </c>
      <c r="BC36" s="142">
        <v>8</v>
      </c>
      <c r="BD36" s="142">
        <v>9</v>
      </c>
      <c r="BE36" s="142">
        <v>4</v>
      </c>
      <c r="BF36" s="142">
        <v>12</v>
      </c>
      <c r="BG36" s="142">
        <v>9</v>
      </c>
      <c r="BH36" s="142">
        <v>8</v>
      </c>
      <c r="BI36" s="142">
        <v>13</v>
      </c>
      <c r="BJ36" s="142">
        <v>8</v>
      </c>
      <c r="BK36" s="142">
        <v>4</v>
      </c>
      <c r="BL36" s="142">
        <v>4</v>
      </c>
      <c r="BM36" s="142">
        <v>8</v>
      </c>
      <c r="BN36" s="142">
        <v>9</v>
      </c>
      <c r="BO36" s="142">
        <v>4</v>
      </c>
      <c r="BP36" s="142">
        <v>9</v>
      </c>
      <c r="BQ36" s="142">
        <v>4</v>
      </c>
      <c r="BR36" s="142">
        <v>6</v>
      </c>
      <c r="BS36" s="142">
        <v>3</v>
      </c>
      <c r="BT36" s="142">
        <v>16</v>
      </c>
      <c r="BU36" s="142">
        <v>5</v>
      </c>
      <c r="BV36" s="142">
        <v>13</v>
      </c>
      <c r="BW36" s="142">
        <v>10</v>
      </c>
      <c r="BX36" s="142">
        <v>4</v>
      </c>
      <c r="BY36" s="142">
        <v>8</v>
      </c>
      <c r="BZ36" s="142">
        <v>12</v>
      </c>
      <c r="CA36" s="142">
        <v>24</v>
      </c>
      <c r="CB36" s="142">
        <v>10</v>
      </c>
      <c r="CC36" s="142">
        <v>8</v>
      </c>
      <c r="CD36" s="142">
        <v>7</v>
      </c>
      <c r="CE36" s="142">
        <v>7</v>
      </c>
      <c r="CF36" s="142">
        <v>13</v>
      </c>
      <c r="CG36" s="142">
        <v>13</v>
      </c>
      <c r="CH36" s="142">
        <v>8</v>
      </c>
      <c r="CI36" s="142">
        <v>4</v>
      </c>
      <c r="CJ36" s="142">
        <v>15</v>
      </c>
      <c r="CK36" s="142">
        <v>10</v>
      </c>
      <c r="CL36" s="142">
        <v>12</v>
      </c>
      <c r="CM36" s="142">
        <v>5</v>
      </c>
      <c r="CN36" s="142">
        <v>8</v>
      </c>
      <c r="CO36" s="142">
        <v>11</v>
      </c>
      <c r="CP36" s="142">
        <v>13</v>
      </c>
      <c r="CQ36" s="142">
        <v>14</v>
      </c>
      <c r="CR36" s="142">
        <v>14</v>
      </c>
      <c r="CS36" s="142">
        <v>0</v>
      </c>
      <c r="CT36" s="142">
        <v>2</v>
      </c>
      <c r="CU36" s="142">
        <v>0</v>
      </c>
      <c r="CV36" s="141">
        <f>SUM(D36:CU36)</f>
        <v>782</v>
      </c>
      <c r="CW36" s="140"/>
      <c r="CX36" s="140"/>
    </row>
    <row r="40" spans="1:100" ht="15">
      <c r="A40" s="139"/>
      <c r="B40" s="139"/>
      <c r="C40" s="139"/>
      <c r="D40" s="136"/>
      <c r="E40" s="136"/>
      <c r="F40" s="136"/>
      <c r="G40" s="136"/>
      <c r="H40" s="136"/>
      <c r="I40" s="136"/>
      <c r="J40" s="136"/>
      <c r="K40" s="137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8"/>
    </row>
    <row r="41" ht="15">
      <c r="D41" s="138"/>
    </row>
    <row r="42" ht="15">
      <c r="D42" s="136"/>
    </row>
    <row r="43" ht="15">
      <c r="D43" s="136"/>
    </row>
    <row r="44" ht="15">
      <c r="D44" s="136"/>
    </row>
    <row r="45" ht="15">
      <c r="D45" s="136"/>
    </row>
    <row r="46" ht="15">
      <c r="D46" s="136"/>
    </row>
    <row r="47" ht="15">
      <c r="D47" s="136"/>
    </row>
    <row r="48" s="135" customFormat="1" ht="15">
      <c r="D48" s="136"/>
    </row>
    <row r="49" s="135" customFormat="1" ht="15">
      <c r="D49" s="137"/>
    </row>
    <row r="50" s="135" customFormat="1" ht="15">
      <c r="D50" s="136"/>
    </row>
    <row r="51" s="135" customFormat="1" ht="15">
      <c r="D51" s="136"/>
    </row>
    <row r="52" s="135" customFormat="1" ht="15">
      <c r="D52" s="136"/>
    </row>
    <row r="53" s="135" customFormat="1" ht="15">
      <c r="D53" s="136"/>
    </row>
    <row r="54" s="135" customFormat="1" ht="15">
      <c r="D54" s="136"/>
    </row>
    <row r="55" s="135" customFormat="1" ht="15">
      <c r="D55" s="136"/>
    </row>
    <row r="56" s="135" customFormat="1" ht="15">
      <c r="D56" s="136"/>
    </row>
    <row r="57" s="135" customFormat="1" ht="15">
      <c r="D57" s="136"/>
    </row>
    <row r="58" s="135" customFormat="1" ht="15">
      <c r="D58" s="136"/>
    </row>
    <row r="59" s="135" customFormat="1" ht="15">
      <c r="D59" s="136"/>
    </row>
    <row r="60" s="135" customFormat="1" ht="15">
      <c r="D60" s="136"/>
    </row>
    <row r="61" s="135" customFormat="1" ht="15">
      <c r="D61" s="136"/>
    </row>
    <row r="62" s="135" customFormat="1" ht="15">
      <c r="D62" s="136"/>
    </row>
    <row r="63" s="135" customFormat="1" ht="15">
      <c r="D63" s="136"/>
    </row>
    <row r="64" s="135" customFormat="1" ht="15">
      <c r="D64" s="136"/>
    </row>
    <row r="65" s="135" customFormat="1" ht="15">
      <c r="D65" s="136"/>
    </row>
    <row r="66" s="135" customFormat="1" ht="15">
      <c r="D66" s="136"/>
    </row>
    <row r="67" s="135" customFormat="1" ht="15">
      <c r="D67" s="136"/>
    </row>
    <row r="68" s="135" customFormat="1" ht="15">
      <c r="D68" s="136"/>
    </row>
    <row r="69" s="135" customFormat="1" ht="15">
      <c r="D69" s="136"/>
    </row>
    <row r="70" s="135" customFormat="1" ht="15">
      <c r="D70" s="136"/>
    </row>
    <row r="71" s="135" customFormat="1" ht="15">
      <c r="D71" s="136"/>
    </row>
    <row r="72" s="135" customFormat="1" ht="15">
      <c r="D72" s="136"/>
    </row>
    <row r="73" s="135" customFormat="1" ht="15">
      <c r="D73" s="136"/>
    </row>
    <row r="74" s="135" customFormat="1" ht="15">
      <c r="D74" s="136"/>
    </row>
    <row r="75" s="135" customFormat="1" ht="15">
      <c r="D75" s="136"/>
    </row>
    <row r="76" s="135" customFormat="1" ht="15">
      <c r="D76" s="136"/>
    </row>
    <row r="77" s="135" customFormat="1" ht="15">
      <c r="D77" s="136"/>
    </row>
    <row r="78" s="135" customFormat="1" ht="15">
      <c r="D78" s="136"/>
    </row>
    <row r="79" s="135" customFormat="1" ht="15">
      <c r="D79" s="136"/>
    </row>
    <row r="80" s="135" customFormat="1" ht="15">
      <c r="D80" s="136"/>
    </row>
    <row r="81" s="135" customFormat="1" ht="15">
      <c r="D81" s="136"/>
    </row>
    <row r="82" s="135" customFormat="1" ht="15">
      <c r="D82" s="136"/>
    </row>
    <row r="83" s="135" customFormat="1" ht="15">
      <c r="D83" s="136"/>
    </row>
    <row r="84" s="135" customFormat="1" ht="15">
      <c r="D84" s="136"/>
    </row>
    <row r="85" s="135" customFormat="1" ht="15">
      <c r="D85" s="136"/>
    </row>
    <row r="86" s="135" customFormat="1" ht="15">
      <c r="D86" s="136"/>
    </row>
    <row r="87" s="135" customFormat="1" ht="15">
      <c r="D87" s="136"/>
    </row>
    <row r="88" s="135" customFormat="1" ht="15">
      <c r="D88" s="136"/>
    </row>
    <row r="89" s="135" customFormat="1" ht="15">
      <c r="D89" s="136"/>
    </row>
    <row r="90" s="135" customFormat="1" ht="15">
      <c r="D90" s="136"/>
    </row>
    <row r="91" s="135" customFormat="1" ht="15">
      <c r="D91" s="136"/>
    </row>
    <row r="92" s="135" customFormat="1" ht="15">
      <c r="D92" s="136"/>
    </row>
    <row r="93" s="135" customFormat="1" ht="15">
      <c r="D93" s="136"/>
    </row>
    <row r="94" s="135" customFormat="1" ht="15">
      <c r="D94" s="136"/>
    </row>
    <row r="95" s="135" customFormat="1" ht="15">
      <c r="D95" s="136"/>
    </row>
    <row r="96" s="135" customFormat="1" ht="15">
      <c r="D96" s="136"/>
    </row>
    <row r="97" s="135" customFormat="1" ht="15">
      <c r="D97" s="136"/>
    </row>
    <row r="98" s="135" customFormat="1" ht="15">
      <c r="D98" s="136"/>
    </row>
    <row r="99" s="135" customFormat="1" ht="15">
      <c r="D99" s="136"/>
    </row>
    <row r="100" s="135" customFormat="1" ht="15">
      <c r="D100" s="136"/>
    </row>
    <row r="101" s="135" customFormat="1" ht="15">
      <c r="D101" s="136"/>
    </row>
    <row r="102" s="135" customFormat="1" ht="15">
      <c r="D102" s="136"/>
    </row>
    <row r="103" s="135" customFormat="1" ht="15">
      <c r="D103" s="136"/>
    </row>
    <row r="104" s="135" customFormat="1" ht="15">
      <c r="D104" s="136"/>
    </row>
    <row r="105" s="135" customFormat="1" ht="15">
      <c r="D105" s="136"/>
    </row>
    <row r="106" s="135" customFormat="1" ht="15">
      <c r="D106" s="136"/>
    </row>
    <row r="107" s="135" customFormat="1" ht="15">
      <c r="D107" s="136"/>
    </row>
    <row r="108" s="135" customFormat="1" ht="15">
      <c r="D108" s="136"/>
    </row>
    <row r="109" s="135" customFormat="1" ht="15">
      <c r="D109" s="136"/>
    </row>
    <row r="110" s="135" customFormat="1" ht="15">
      <c r="D110" s="136"/>
    </row>
    <row r="111" s="135" customFormat="1" ht="15">
      <c r="D111" s="136"/>
    </row>
    <row r="112" s="135" customFormat="1" ht="15">
      <c r="D112" s="136"/>
    </row>
    <row r="113" s="135" customFormat="1" ht="15">
      <c r="D113" s="136"/>
    </row>
    <row r="114" s="135" customFormat="1" ht="15">
      <c r="D114" s="136"/>
    </row>
    <row r="115" s="135" customFormat="1" ht="15">
      <c r="D115" s="136"/>
    </row>
    <row r="116" s="135" customFormat="1" ht="15">
      <c r="D116" s="136"/>
    </row>
    <row r="117" s="135" customFormat="1" ht="15">
      <c r="D117" s="136"/>
    </row>
    <row r="118" s="135" customFormat="1" ht="15">
      <c r="D118" s="136"/>
    </row>
    <row r="119" s="135" customFormat="1" ht="15">
      <c r="D119" s="136"/>
    </row>
    <row r="120" s="135" customFormat="1" ht="15">
      <c r="D120" s="136"/>
    </row>
    <row r="121" s="135" customFormat="1" ht="15">
      <c r="D121" s="136"/>
    </row>
    <row r="122" s="135" customFormat="1" ht="15">
      <c r="D122" s="136"/>
    </row>
    <row r="123" s="135" customFormat="1" ht="15">
      <c r="D123" s="136"/>
    </row>
    <row r="124" s="135" customFormat="1" ht="15">
      <c r="D124" s="136"/>
    </row>
    <row r="125" s="135" customFormat="1" ht="15">
      <c r="D125" s="136"/>
    </row>
    <row r="126" s="135" customFormat="1" ht="15">
      <c r="D126" s="136"/>
    </row>
    <row r="127" s="135" customFormat="1" ht="15">
      <c r="D127" s="136"/>
    </row>
    <row r="128" s="135" customFormat="1" ht="15">
      <c r="D128" s="136"/>
    </row>
    <row r="129" s="135" customFormat="1" ht="15">
      <c r="D129" s="136"/>
    </row>
    <row r="130" s="135" customFormat="1" ht="15">
      <c r="D130" s="136"/>
    </row>
    <row r="131" s="135" customFormat="1" ht="15">
      <c r="D131" s="136"/>
    </row>
    <row r="132" s="135" customFormat="1" ht="15">
      <c r="D132" s="136"/>
    </row>
    <row r="133" s="135" customFormat="1" ht="15">
      <c r="D133" s="136"/>
    </row>
    <row r="134" s="135" customFormat="1" ht="15">
      <c r="D134" s="136"/>
    </row>
    <row r="135" spans="3:5" s="135" customFormat="1" ht="15">
      <c r="C135" s="138"/>
      <c r="D135" s="136"/>
      <c r="E135" s="138"/>
    </row>
    <row r="136" spans="3:5" s="135" customFormat="1" ht="15">
      <c r="C136" s="138"/>
      <c r="D136" s="136"/>
      <c r="E136" s="138"/>
    </row>
    <row r="137" spans="3:5" ht="15">
      <c r="C137" s="139"/>
      <c r="D137" s="138"/>
      <c r="E137" s="138"/>
    </row>
  </sheetData>
  <sheetProtection/>
  <autoFilter ref="A3:CX36">
    <sortState ref="A4:CX137">
      <sortCondition sortBy="value" ref="A4:A137"/>
    </sortState>
  </autoFilter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6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2018-05-25T11:53:40Z</dcterms:modified>
  <cp:category/>
  <cp:version/>
  <cp:contentType/>
  <cp:contentStatus/>
</cp:coreProperties>
</file>